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4915" windowHeight="12075"/>
  </bookViews>
  <sheets>
    <sheet name="свод" sheetId="1" r:id="rId1"/>
  </sheets>
  <definedNames>
    <definedName name="_xlnm.Print_Titles" localSheetId="0">свод!$A:$B,свод!$1:$1</definedName>
    <definedName name="_xlnm.Print_Area" localSheetId="0">свод!$A$1:$AM$42</definedName>
  </definedNames>
  <calcPr calcId="125725"/>
</workbook>
</file>

<file path=xl/calcChain.xml><?xml version="1.0" encoding="utf-8"?>
<calcChain xmlns="http://schemas.openxmlformats.org/spreadsheetml/2006/main">
  <c r="AL8" i="1"/>
  <c r="AM8"/>
  <c r="AL9"/>
  <c r="AM9"/>
  <c r="AL10"/>
  <c r="AM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L21"/>
  <c r="AM21"/>
  <c r="AL22"/>
  <c r="AM22"/>
  <c r="AL23"/>
  <c r="AM23"/>
  <c r="AL24"/>
  <c r="AM24"/>
  <c r="AL25"/>
  <c r="AM25"/>
  <c r="AL26"/>
  <c r="AM26"/>
  <c r="AL27"/>
  <c r="AM27"/>
  <c r="AL28"/>
  <c r="AM28"/>
  <c r="AL29"/>
  <c r="AM29"/>
  <c r="AL30"/>
  <c r="AM30"/>
  <c r="AL31"/>
  <c r="AM31"/>
  <c r="AL32"/>
  <c r="AM32"/>
  <c r="AL33"/>
  <c r="AM33"/>
  <c r="AL34"/>
  <c r="AM34"/>
  <c r="AL35"/>
  <c r="AM35"/>
  <c r="AL36"/>
  <c r="AM36"/>
  <c r="AL37"/>
  <c r="AM37"/>
  <c r="AL38"/>
  <c r="AM38"/>
  <c r="AL39"/>
  <c r="AM39"/>
  <c r="AL40"/>
  <c r="AM40"/>
  <c r="AL41"/>
  <c r="AM41"/>
  <c r="AM7"/>
  <c r="AL7"/>
  <c r="AJ42"/>
  <c r="AK42"/>
  <c r="AL42" l="1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7"/>
  <c r="U8" l="1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7"/>
  <c r="Q8" l="1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R7"/>
  <c r="Q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7"/>
  <c r="E8" l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7"/>
  <c r="AA42" l="1"/>
  <c r="AB42"/>
  <c r="AC42"/>
  <c r="AD42"/>
  <c r="AE42"/>
  <c r="AF42"/>
  <c r="AG42"/>
  <c r="AH42"/>
  <c r="AI42"/>
  <c r="M42" l="1"/>
  <c r="N42"/>
  <c r="O42"/>
  <c r="P42"/>
  <c r="Q42" l="1"/>
  <c r="R42"/>
  <c r="L42" l="1"/>
  <c r="Y42" l="1"/>
  <c r="Z42"/>
  <c r="W42"/>
  <c r="X42"/>
  <c r="V42"/>
  <c r="G42" l="1"/>
  <c r="H42"/>
  <c r="I42"/>
  <c r="J42"/>
  <c r="K42"/>
  <c r="F42"/>
</calcChain>
</file>

<file path=xl/sharedStrings.xml><?xml version="1.0" encoding="utf-8"?>
<sst xmlns="http://schemas.openxmlformats.org/spreadsheetml/2006/main" count="104" uniqueCount="84">
  <si>
    <t>Агинский район</t>
  </si>
  <si>
    <t>Акшинский район</t>
  </si>
  <si>
    <t>Александрово -Заводский  район</t>
  </si>
  <si>
    <t>Балейский  район</t>
  </si>
  <si>
    <t>Борзинский район</t>
  </si>
  <si>
    <t>Газимуро-Заводский  район</t>
  </si>
  <si>
    <t>Дульдургинский район</t>
  </si>
  <si>
    <t>Забайкальский  район</t>
  </si>
  <si>
    <t>Каларский  район</t>
  </si>
  <si>
    <t>Калганский  район</t>
  </si>
  <si>
    <t>Карымский  район</t>
  </si>
  <si>
    <t>г. Краснокаменск</t>
  </si>
  <si>
    <t>Красночикойский  район</t>
  </si>
  <si>
    <t>Кыринский  район</t>
  </si>
  <si>
    <t>Могойтуйский  район</t>
  </si>
  <si>
    <t>Могочинский  район</t>
  </si>
  <si>
    <t>Нерчинский  район</t>
  </si>
  <si>
    <t>Нерчинско-Заводский  район</t>
  </si>
  <si>
    <t>Оловяннинский  район</t>
  </si>
  <si>
    <t>Ононский  район</t>
  </si>
  <si>
    <t>Петровск-Забайкальский  район</t>
  </si>
  <si>
    <t>Приаргунский  район</t>
  </si>
  <si>
    <t>Сретенский  район</t>
  </si>
  <si>
    <t>Тунгиро-Олекминский  район</t>
  </si>
  <si>
    <t>Тунгокоченский  район</t>
  </si>
  <si>
    <t>Улетовский  район</t>
  </si>
  <si>
    <t>Хилокский  район</t>
  </si>
  <si>
    <t>Чернышевский  район</t>
  </si>
  <si>
    <t>Читинский  район</t>
  </si>
  <si>
    <t>Шелопугинский  район</t>
  </si>
  <si>
    <t>Шилкинский  район</t>
  </si>
  <si>
    <t>г.Агинское</t>
  </si>
  <si>
    <t>г. Петровск-Забайкальск</t>
  </si>
  <si>
    <t>г. Чита</t>
  </si>
  <si>
    <t>ЗАТО п.Горный</t>
  </si>
  <si>
    <t>Итого</t>
  </si>
  <si>
    <t>Всего</t>
  </si>
  <si>
    <t>оплата труда</t>
  </si>
  <si>
    <t>начисления</t>
  </si>
  <si>
    <t>Наименование МО</t>
  </si>
  <si>
    <t>№ п/п</t>
  </si>
  <si>
    <t>Х</t>
  </si>
  <si>
    <t>на 01.01.2016 г.</t>
  </si>
  <si>
    <t>ед</t>
  </si>
  <si>
    <t>в т. ч. оптимизация численности</t>
  </si>
  <si>
    <t xml:space="preserve">в т.ч. просроченная </t>
  </si>
  <si>
    <t>на 01.01.2017 г.</t>
  </si>
  <si>
    <t>Предоставлено бюджетных кредитов в 2016 году</t>
  </si>
  <si>
    <t>Погашено (списано) бюджетных кредитов (ссуд) в 2016 году</t>
  </si>
  <si>
    <t>Начислено за 2016 год</t>
  </si>
  <si>
    <t>Погашено за 2016 год</t>
  </si>
  <si>
    <t>%</t>
  </si>
  <si>
    <t>сумма (тыс.руб.)</t>
  </si>
  <si>
    <t>Сумма эффекта по расходам (тыс.руб.)</t>
  </si>
  <si>
    <t>Остаток задолженности  по состоянию на  01.01.2016 г.</t>
  </si>
  <si>
    <t>Остаток задолженности  по состоянию на 01.01.2017 г.</t>
  </si>
  <si>
    <t>Остаток задолженности  по состоянию на 01.01.2016 г.</t>
  </si>
  <si>
    <t>Бюджетные кредиты (ссуды), предоставленные муниципальным районам (городским округам) (тыс. руб.)</t>
  </si>
  <si>
    <t>Проценты за пользование бюджетными кредитами (ссудами), предоставленные муниципальным районам (городским округам) (тыс.руб.)</t>
  </si>
  <si>
    <t xml:space="preserve">Процент направления налоговых и неналоговых доходов на первоочередные расходы </t>
  </si>
  <si>
    <t>Фактически направлено</t>
  </si>
  <si>
    <r>
      <t xml:space="preserve">Объем просроченной кредиторской задолженности </t>
    </r>
    <r>
      <rPr>
        <b/>
        <sz val="10"/>
        <color theme="1"/>
        <rFont val="Times New Roman"/>
        <family val="1"/>
        <charset val="204"/>
      </rPr>
      <t xml:space="preserve">по оплате труда </t>
    </r>
    <r>
      <rPr>
        <sz val="10"/>
        <color theme="1"/>
        <rFont val="Times New Roman"/>
        <family val="1"/>
        <charset val="204"/>
      </rPr>
      <t>работникам бюджетной сферы, финансируемых за счет средств местных бюджетов (тыс.руб.)</t>
    </r>
  </si>
  <si>
    <t xml:space="preserve">ВСЕГО </t>
  </si>
  <si>
    <t xml:space="preserve">ВСЕГО  </t>
  </si>
  <si>
    <t>ВСЕГО</t>
  </si>
  <si>
    <t>отклонения на 01.01.2017г. от 01.01.2016г.</t>
  </si>
  <si>
    <t>отклонение на 01.01.2017г. от 01.01.2016г.</t>
  </si>
  <si>
    <t>Выполнение установленного норматива на содержание органов местного самоуправления муниципальных районов и городских округов Забайкальского края</t>
  </si>
  <si>
    <t xml:space="preserve">Факт  исполнения </t>
  </si>
  <si>
    <t>Установленный в соответствии с постановлением Правительства Забайкальского края от 03.06.2016 г. № 253</t>
  </si>
  <si>
    <t xml:space="preserve">Выполнение мероприятий по  плану оптимизации бюджетных расходов </t>
  </si>
  <si>
    <r>
      <t>Информация о выполнении органами местного самоуправления обязательств п</t>
    </r>
    <r>
      <rPr>
        <sz val="10"/>
        <color rgb="FF000000"/>
        <rFont val="Times New Roman"/>
        <family val="1"/>
        <charset val="204"/>
      </rPr>
      <t xml:space="preserve">о Соглашению о мерах по повышению эффективности использования бюджетных средств и увеличению поступлений  налоговых  и  неналоговых  доходов   за  </t>
    </r>
    <r>
      <rPr>
        <b/>
        <sz val="10"/>
        <color rgb="FF000000"/>
        <rFont val="Times New Roman"/>
        <family val="1"/>
        <charset val="204"/>
      </rPr>
      <t>2016 год</t>
    </r>
  </si>
  <si>
    <t>Установлено по Соглашению</t>
  </si>
  <si>
    <t>отклонение фактического направления от согласованного</t>
  </si>
  <si>
    <t>в том числе</t>
  </si>
  <si>
    <t>отклонение общего объема на 01.01.2017г. от 01.01.2016г.</t>
  </si>
  <si>
    <t>Объем кредиторской задолженности по оплате коммунальных услуг и приобретенное котельно-печное топливо (тыс. руб.)</t>
  </si>
  <si>
    <t>Объем остатков бюджетных средств на лицевых счетах муниципальных районов, городских округов, поселений и бюджетополучателей (тыс. руб.)</t>
  </si>
  <si>
    <t>изменение объема недоимки на 01.01.2017г. от 01.01.2016г.</t>
  </si>
  <si>
    <t>Недоимка поступлений налоговых и неналоговых доходов в консолидированный бюджет муниципальных районов (городских округов)</t>
  </si>
  <si>
    <t>(снижение (-); рост (+))</t>
  </si>
  <si>
    <t>в сумме</t>
  </si>
  <si>
    <t>в процентах</t>
  </si>
  <si>
    <t>отклонение факта от установленного норматива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</si>
</sst>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%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0" fontId="8" fillId="0" borderId="13">
      <alignment horizontal="center" wrapText="1"/>
    </xf>
    <xf numFmtId="0" fontId="9" fillId="0" borderId="0">
      <alignment horizontal="center" wrapText="1"/>
    </xf>
    <xf numFmtId="0" fontId="9" fillId="0" borderId="14">
      <alignment wrapText="1"/>
    </xf>
    <xf numFmtId="0" fontId="9" fillId="0" borderId="14"/>
    <xf numFmtId="49" fontId="9" fillId="0" borderId="12">
      <alignment horizontal="center" vertical="center" wrapText="1"/>
    </xf>
    <xf numFmtId="0" fontId="8" fillId="0" borderId="12">
      <alignment horizontal="center"/>
    </xf>
    <xf numFmtId="49" fontId="9" fillId="0" borderId="12">
      <alignment horizontal="center" vertical="center" wrapText="1"/>
    </xf>
    <xf numFmtId="0" fontId="9" fillId="0" borderId="12">
      <alignment horizontal="center"/>
    </xf>
    <xf numFmtId="49" fontId="9" fillId="0" borderId="12">
      <alignment horizontal="center" vertical="center" wrapText="1"/>
    </xf>
    <xf numFmtId="0" fontId="9" fillId="0" borderId="12">
      <alignment horizontal="center"/>
    </xf>
    <xf numFmtId="0" fontId="9" fillId="0" borderId="12"/>
    <xf numFmtId="164" fontId="9" fillId="0" borderId="12">
      <alignment horizontal="right"/>
    </xf>
    <xf numFmtId="0" fontId="9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/>
    </xf>
    <xf numFmtId="164" fontId="2" fillId="0" borderId="1" xfId="15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5" fontId="2" fillId="3" borderId="1" xfId="16" applyNumberFormat="1" applyFont="1" applyFill="1" applyBorder="1" applyAlignment="1">
      <alignment horizontal="right" vertical="center" wrapText="1" shrinkToFit="1"/>
    </xf>
    <xf numFmtId="164" fontId="2" fillId="3" borderId="1" xfId="15" applyNumberFormat="1" applyFont="1" applyFill="1" applyBorder="1" applyAlignment="1">
      <alignment horizontal="right" vertical="center" shrinkToFit="1"/>
    </xf>
    <xf numFmtId="164" fontId="2" fillId="3" borderId="1" xfId="15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2" borderId="1" xfId="15" applyNumberFormat="1" applyFont="1" applyFill="1" applyBorder="1" applyAlignment="1"/>
    <xf numFmtId="164" fontId="2" fillId="2" borderId="1" xfId="1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2" fillId="0" borderId="1" xfId="15" applyNumberFormat="1" applyFont="1" applyFill="1" applyBorder="1" applyAlignment="1">
      <alignment horizontal="right" vertical="center" wrapText="1"/>
    </xf>
    <xf numFmtId="164" fontId="2" fillId="0" borderId="1" xfId="15" applyNumberFormat="1" applyFont="1" applyFill="1" applyBorder="1" applyAlignment="1">
      <alignment horizontal="right" wrapText="1"/>
    </xf>
    <xf numFmtId="164" fontId="11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</cellXfs>
  <cellStyles count="17">
    <cellStyle name="xl22" xfId="2"/>
    <cellStyle name="xl23" xfId="3"/>
    <cellStyle name="xl25" xfId="4"/>
    <cellStyle name="xl26" xfId="6"/>
    <cellStyle name="xl27" xfId="11"/>
    <cellStyle name="xl29" xfId="12"/>
    <cellStyle name="xl31" xfId="14"/>
    <cellStyle name="xl33" xfId="13"/>
    <cellStyle name="xl35 2" xfId="7"/>
    <cellStyle name="xl37 2" xfId="5"/>
    <cellStyle name="xl38 2" xfId="9"/>
    <cellStyle name="xl39 2" xfId="10"/>
    <cellStyle name="xl40" xfId="8"/>
    <cellStyle name="Обычный" xfId="0" builtinId="0"/>
    <cellStyle name="Процентный 2" xfId="16"/>
    <cellStyle name="Финансовый" xfId="1" builtinId="3"/>
    <cellStyle name="Финансовый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M3" sqref="M3:N3"/>
    </sheetView>
  </sheetViews>
  <sheetFormatPr defaultRowHeight="12.75"/>
  <cols>
    <col min="1" max="1" width="4.5703125" style="8" customWidth="1"/>
    <col min="2" max="2" width="22.7109375" style="8" customWidth="1"/>
    <col min="3" max="3" width="11.140625" style="8" customWidth="1"/>
    <col min="4" max="4" width="10.140625" style="8" customWidth="1"/>
    <col min="5" max="5" width="13.42578125" style="8" customWidth="1"/>
    <col min="6" max="6" width="9.85546875" style="8" customWidth="1"/>
    <col min="7" max="7" width="7.85546875" style="8" customWidth="1"/>
    <col min="8" max="8" width="10.5703125" style="8" customWidth="1"/>
    <col min="9" max="9" width="9.5703125" style="8" customWidth="1"/>
    <col min="10" max="10" width="9.28515625" style="8" customWidth="1"/>
    <col min="11" max="11" width="10.85546875" style="8" customWidth="1"/>
    <col min="12" max="12" width="10.7109375" style="8" customWidth="1"/>
    <col min="13" max="13" width="11.7109375" style="8" customWidth="1"/>
    <col min="14" max="14" width="12.42578125" style="8" customWidth="1"/>
    <col min="15" max="15" width="10.5703125" style="8" customWidth="1"/>
    <col min="16" max="16" width="12.28515625" style="8" customWidth="1"/>
    <col min="17" max="17" width="11.85546875" style="8" customWidth="1"/>
    <col min="18" max="18" width="13.140625" style="8" customWidth="1"/>
    <col min="19" max="19" width="18" style="8" customWidth="1"/>
    <col min="20" max="20" width="16" style="8" customWidth="1"/>
    <col min="21" max="21" width="14.7109375" style="8" customWidth="1"/>
    <col min="22" max="22" width="17.42578125" style="8" customWidth="1"/>
    <col min="23" max="23" width="11.5703125" style="8" customWidth="1"/>
    <col min="24" max="24" width="14.42578125" style="8" customWidth="1"/>
    <col min="25" max="25" width="16.5703125" style="8" customWidth="1"/>
    <col min="26" max="26" width="17.140625" style="8" customWidth="1"/>
    <col min="27" max="27" width="17.42578125" style="8" customWidth="1"/>
    <col min="28" max="28" width="16.7109375" style="8" customWidth="1"/>
    <col min="29" max="29" width="15.7109375" style="8" customWidth="1"/>
    <col min="30" max="30" width="14.28515625" style="8" customWidth="1"/>
    <col min="31" max="31" width="13.7109375" style="8" customWidth="1"/>
    <col min="32" max="32" width="13.140625" style="8" customWidth="1"/>
    <col min="33" max="33" width="11.85546875" style="8" customWidth="1"/>
    <col min="34" max="34" width="12.28515625" style="8" customWidth="1"/>
    <col min="35" max="35" width="17.28515625" style="8" customWidth="1"/>
    <col min="36" max="36" width="15" style="8" customWidth="1"/>
    <col min="37" max="37" width="14.7109375" style="8" customWidth="1"/>
    <col min="38" max="38" width="16" style="8" customWidth="1"/>
    <col min="39" max="39" width="15.140625" style="8" customWidth="1"/>
    <col min="40" max="16384" width="9.140625" style="8"/>
  </cols>
  <sheetData>
    <row r="1" spans="1:39" ht="25.5" customHeight="1">
      <c r="C1" s="48" t="s">
        <v>71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2"/>
      <c r="T1" s="12"/>
      <c r="U1" s="12"/>
    </row>
    <row r="2" spans="1:39" ht="64.5" customHeight="1">
      <c r="A2" s="28" t="s">
        <v>40</v>
      </c>
      <c r="B2" s="43" t="s">
        <v>39</v>
      </c>
      <c r="C2" s="34" t="s">
        <v>59</v>
      </c>
      <c r="D2" s="46"/>
      <c r="E2" s="47"/>
      <c r="F2" s="34" t="s">
        <v>61</v>
      </c>
      <c r="G2" s="35"/>
      <c r="H2" s="35"/>
      <c r="I2" s="35"/>
      <c r="J2" s="35"/>
      <c r="K2" s="35"/>
      <c r="L2" s="36"/>
      <c r="M2" s="34" t="s">
        <v>76</v>
      </c>
      <c r="N2" s="35"/>
      <c r="O2" s="35"/>
      <c r="P2" s="35"/>
      <c r="Q2" s="35"/>
      <c r="R2" s="36"/>
      <c r="S2" s="34" t="s">
        <v>67</v>
      </c>
      <c r="T2" s="35"/>
      <c r="U2" s="36"/>
      <c r="V2" s="34" t="s">
        <v>70</v>
      </c>
      <c r="W2" s="35"/>
      <c r="X2" s="36"/>
      <c r="Y2" s="33" t="s">
        <v>77</v>
      </c>
      <c r="Z2" s="33"/>
      <c r="AA2" s="33"/>
      <c r="AB2" s="49" t="s">
        <v>57</v>
      </c>
      <c r="AC2" s="50"/>
      <c r="AD2" s="50"/>
      <c r="AE2" s="51"/>
      <c r="AF2" s="52" t="s">
        <v>58</v>
      </c>
      <c r="AG2" s="52"/>
      <c r="AH2" s="52"/>
      <c r="AI2" s="52"/>
      <c r="AJ2" s="30" t="s">
        <v>79</v>
      </c>
      <c r="AK2" s="30"/>
      <c r="AL2" s="30"/>
      <c r="AM2" s="30"/>
    </row>
    <row r="3" spans="1:39" ht="37.5" customHeight="1">
      <c r="A3" s="32"/>
      <c r="B3" s="43"/>
      <c r="C3" s="44" t="s">
        <v>46</v>
      </c>
      <c r="D3" s="45"/>
      <c r="E3" s="45"/>
      <c r="F3" s="33" t="s">
        <v>42</v>
      </c>
      <c r="G3" s="33"/>
      <c r="H3" s="33"/>
      <c r="I3" s="33" t="s">
        <v>46</v>
      </c>
      <c r="J3" s="33"/>
      <c r="K3" s="33"/>
      <c r="L3" s="28" t="s">
        <v>75</v>
      </c>
      <c r="M3" s="33" t="s">
        <v>42</v>
      </c>
      <c r="N3" s="33"/>
      <c r="O3" s="33" t="s">
        <v>46</v>
      </c>
      <c r="P3" s="33"/>
      <c r="Q3" s="33" t="s">
        <v>65</v>
      </c>
      <c r="R3" s="33"/>
      <c r="S3" s="31" t="s">
        <v>69</v>
      </c>
      <c r="T3" s="31" t="s">
        <v>68</v>
      </c>
      <c r="U3" s="28" t="s">
        <v>83</v>
      </c>
      <c r="V3" s="37" t="s">
        <v>53</v>
      </c>
      <c r="W3" s="40" t="s">
        <v>44</v>
      </c>
      <c r="X3" s="41"/>
      <c r="Y3" s="31" t="s">
        <v>42</v>
      </c>
      <c r="Z3" s="31" t="s">
        <v>46</v>
      </c>
      <c r="AA3" s="28" t="s">
        <v>66</v>
      </c>
      <c r="AB3" s="52" t="s">
        <v>54</v>
      </c>
      <c r="AC3" s="53" t="s">
        <v>47</v>
      </c>
      <c r="AD3" s="53" t="s">
        <v>48</v>
      </c>
      <c r="AE3" s="52" t="s">
        <v>55</v>
      </c>
      <c r="AF3" s="52" t="s">
        <v>56</v>
      </c>
      <c r="AG3" s="52" t="s">
        <v>49</v>
      </c>
      <c r="AH3" s="53" t="s">
        <v>50</v>
      </c>
      <c r="AI3" s="52" t="s">
        <v>55</v>
      </c>
      <c r="AJ3" s="30" t="s">
        <v>42</v>
      </c>
      <c r="AK3" s="30" t="s">
        <v>46</v>
      </c>
      <c r="AL3" s="30" t="s">
        <v>78</v>
      </c>
      <c r="AM3" s="30"/>
    </row>
    <row r="4" spans="1:39" ht="15.75" customHeight="1">
      <c r="A4" s="32"/>
      <c r="B4" s="43"/>
      <c r="C4" s="33" t="s">
        <v>72</v>
      </c>
      <c r="D4" s="33" t="s">
        <v>60</v>
      </c>
      <c r="E4" s="33" t="s">
        <v>73</v>
      </c>
      <c r="F4" s="28" t="s">
        <v>36</v>
      </c>
      <c r="G4" s="34" t="s">
        <v>74</v>
      </c>
      <c r="H4" s="36"/>
      <c r="I4" s="28" t="s">
        <v>36</v>
      </c>
      <c r="J4" s="34" t="s">
        <v>74</v>
      </c>
      <c r="K4" s="36"/>
      <c r="L4" s="32"/>
      <c r="M4" s="28" t="s">
        <v>62</v>
      </c>
      <c r="N4" s="28" t="s">
        <v>45</v>
      </c>
      <c r="O4" s="28" t="s">
        <v>63</v>
      </c>
      <c r="P4" s="28" t="s">
        <v>45</v>
      </c>
      <c r="Q4" s="28" t="s">
        <v>64</v>
      </c>
      <c r="R4" s="28" t="s">
        <v>45</v>
      </c>
      <c r="S4" s="31"/>
      <c r="T4" s="31"/>
      <c r="U4" s="32"/>
      <c r="V4" s="38"/>
      <c r="W4" s="31" t="s">
        <v>43</v>
      </c>
      <c r="X4" s="31" t="s">
        <v>52</v>
      </c>
      <c r="Y4" s="31"/>
      <c r="Z4" s="31"/>
      <c r="AA4" s="32"/>
      <c r="AB4" s="52"/>
      <c r="AC4" s="53"/>
      <c r="AD4" s="53"/>
      <c r="AE4" s="52"/>
      <c r="AF4" s="52"/>
      <c r="AG4" s="52"/>
      <c r="AH4" s="53"/>
      <c r="AI4" s="52"/>
      <c r="AJ4" s="30"/>
      <c r="AK4" s="30"/>
      <c r="AL4" s="21" t="s">
        <v>81</v>
      </c>
      <c r="AM4" s="21" t="s">
        <v>82</v>
      </c>
    </row>
    <row r="5" spans="1:39" ht="68.25" customHeight="1">
      <c r="A5" s="29"/>
      <c r="B5" s="43"/>
      <c r="C5" s="33"/>
      <c r="D5" s="33"/>
      <c r="E5" s="33"/>
      <c r="F5" s="29"/>
      <c r="G5" s="13" t="s">
        <v>37</v>
      </c>
      <c r="H5" s="13" t="s">
        <v>38</v>
      </c>
      <c r="I5" s="29"/>
      <c r="J5" s="13" t="s">
        <v>37</v>
      </c>
      <c r="K5" s="13" t="s">
        <v>38</v>
      </c>
      <c r="L5" s="29"/>
      <c r="M5" s="29"/>
      <c r="N5" s="29"/>
      <c r="O5" s="29"/>
      <c r="P5" s="29"/>
      <c r="Q5" s="29"/>
      <c r="R5" s="29"/>
      <c r="S5" s="31"/>
      <c r="T5" s="42"/>
      <c r="U5" s="29"/>
      <c r="V5" s="39"/>
      <c r="W5" s="31"/>
      <c r="X5" s="31"/>
      <c r="Y5" s="31"/>
      <c r="Z5" s="31"/>
      <c r="AA5" s="29"/>
      <c r="AB5" s="52"/>
      <c r="AC5" s="53"/>
      <c r="AD5" s="53"/>
      <c r="AE5" s="52"/>
      <c r="AF5" s="52"/>
      <c r="AG5" s="52"/>
      <c r="AH5" s="53"/>
      <c r="AI5" s="52"/>
      <c r="AJ5" s="30"/>
      <c r="AK5" s="30"/>
      <c r="AL5" s="21" t="s">
        <v>80</v>
      </c>
      <c r="AM5" s="21" t="s">
        <v>51</v>
      </c>
    </row>
    <row r="6" spans="1:39" s="57" customFormat="1" ht="12">
      <c r="A6" s="54">
        <v>1</v>
      </c>
      <c r="B6" s="55">
        <v>2</v>
      </c>
      <c r="C6" s="54">
        <v>3</v>
      </c>
      <c r="D6" s="55">
        <v>4</v>
      </c>
      <c r="E6" s="54">
        <v>5</v>
      </c>
      <c r="F6" s="55">
        <v>6</v>
      </c>
      <c r="G6" s="54">
        <v>7</v>
      </c>
      <c r="H6" s="55">
        <v>8</v>
      </c>
      <c r="I6" s="54">
        <v>9</v>
      </c>
      <c r="J6" s="55">
        <v>10</v>
      </c>
      <c r="K6" s="54">
        <v>11</v>
      </c>
      <c r="L6" s="55">
        <v>12</v>
      </c>
      <c r="M6" s="54">
        <v>13</v>
      </c>
      <c r="N6" s="55">
        <v>14</v>
      </c>
      <c r="O6" s="54">
        <v>15</v>
      </c>
      <c r="P6" s="55">
        <v>16</v>
      </c>
      <c r="Q6" s="54">
        <v>17</v>
      </c>
      <c r="R6" s="55">
        <v>18</v>
      </c>
      <c r="S6" s="54">
        <v>19</v>
      </c>
      <c r="T6" s="55">
        <v>20</v>
      </c>
      <c r="U6" s="54">
        <v>21</v>
      </c>
      <c r="V6" s="54">
        <v>23</v>
      </c>
      <c r="W6" s="55">
        <v>24</v>
      </c>
      <c r="X6" s="54">
        <v>25</v>
      </c>
      <c r="Y6" s="55">
        <v>26</v>
      </c>
      <c r="Z6" s="54">
        <v>27</v>
      </c>
      <c r="AA6" s="55">
        <v>28</v>
      </c>
      <c r="AB6" s="54">
        <v>29</v>
      </c>
      <c r="AC6" s="56">
        <v>30</v>
      </c>
      <c r="AD6" s="54">
        <v>31</v>
      </c>
      <c r="AE6" s="56">
        <v>32</v>
      </c>
      <c r="AF6" s="54">
        <v>33</v>
      </c>
      <c r="AG6" s="56">
        <v>34</v>
      </c>
      <c r="AH6" s="54">
        <v>35</v>
      </c>
      <c r="AI6" s="56">
        <v>36</v>
      </c>
      <c r="AJ6" s="54">
        <v>37</v>
      </c>
      <c r="AK6" s="56">
        <v>38</v>
      </c>
      <c r="AL6" s="54">
        <v>39</v>
      </c>
      <c r="AM6" s="54">
        <v>41</v>
      </c>
    </row>
    <row r="7" spans="1:39" ht="12.75" customHeight="1">
      <c r="A7" s="13">
        <v>1</v>
      </c>
      <c r="B7" s="2" t="s">
        <v>0</v>
      </c>
      <c r="C7" s="9">
        <v>0.75</v>
      </c>
      <c r="D7" s="9">
        <v>0.81165300084578951</v>
      </c>
      <c r="E7" s="9">
        <f>D7-C7</f>
        <v>6.1653000845789507E-2</v>
      </c>
      <c r="F7" s="3">
        <v>43696.5</v>
      </c>
      <c r="G7" s="3">
        <v>6458</v>
      </c>
      <c r="H7" s="3">
        <v>37238.5</v>
      </c>
      <c r="I7" s="3">
        <v>53119.200000000004</v>
      </c>
      <c r="J7" s="3">
        <v>4671.8999999999996</v>
      </c>
      <c r="K7" s="3">
        <v>48447.3</v>
      </c>
      <c r="L7" s="3">
        <f>I7-F7</f>
        <v>9422.7000000000044</v>
      </c>
      <c r="M7" s="3">
        <v>45193.41</v>
      </c>
      <c r="N7" s="3">
        <v>27988.21</v>
      </c>
      <c r="O7" s="3">
        <v>34446.699999999997</v>
      </c>
      <c r="P7" s="3">
        <v>18502.5</v>
      </c>
      <c r="Q7" s="3">
        <f>O7-M7</f>
        <v>-10746.710000000006</v>
      </c>
      <c r="R7" s="3">
        <f>P7-N7</f>
        <v>-9485.7099999999991</v>
      </c>
      <c r="S7" s="22">
        <v>13.1</v>
      </c>
      <c r="T7" s="23">
        <v>9.8988826070235394</v>
      </c>
      <c r="U7" s="23">
        <f>S7-T7</f>
        <v>3.2011173929764603</v>
      </c>
      <c r="V7" s="7">
        <v>1575</v>
      </c>
      <c r="W7" s="7">
        <v>9</v>
      </c>
      <c r="X7" s="24">
        <v>1575</v>
      </c>
      <c r="Y7" s="24">
        <v>4059.7</v>
      </c>
      <c r="Z7" s="24">
        <v>3489.7510899999997</v>
      </c>
      <c r="AA7" s="24">
        <f>Z7-Y7</f>
        <v>-569.94891000000007</v>
      </c>
      <c r="AB7" s="25">
        <v>21437.767</v>
      </c>
      <c r="AC7" s="25">
        <v>0</v>
      </c>
      <c r="AD7" s="25">
        <v>7658.3490000000002</v>
      </c>
      <c r="AE7" s="26">
        <v>13779.418</v>
      </c>
      <c r="AF7" s="26">
        <v>702.29584999999997</v>
      </c>
      <c r="AG7" s="26">
        <v>560.9011999999999</v>
      </c>
      <c r="AH7" s="26">
        <v>702.29584999999997</v>
      </c>
      <c r="AI7" s="26">
        <v>560.90119999999979</v>
      </c>
      <c r="AJ7" s="15">
        <v>14750.9</v>
      </c>
      <c r="AK7" s="16">
        <v>10677.61</v>
      </c>
      <c r="AL7" s="16">
        <f>AK7-AJ7</f>
        <v>-4073.2899999999991</v>
      </c>
      <c r="AM7" s="17">
        <f>AK7/AJ7/100%</f>
        <v>0.72386159488573587</v>
      </c>
    </row>
    <row r="8" spans="1:39" ht="12.75" customHeight="1">
      <c r="A8" s="13">
        <v>2</v>
      </c>
      <c r="B8" s="2" t="s">
        <v>1</v>
      </c>
      <c r="C8" s="9">
        <v>0.75</v>
      </c>
      <c r="D8" s="9">
        <v>0.76185128866089991</v>
      </c>
      <c r="E8" s="9">
        <f t="shared" ref="E8:E41" si="0">D8-C8</f>
        <v>1.1851288660899906E-2</v>
      </c>
      <c r="F8" s="3">
        <v>16219.199999999999</v>
      </c>
      <c r="G8" s="3">
        <v>218.8</v>
      </c>
      <c r="H8" s="3">
        <v>16000.4</v>
      </c>
      <c r="I8" s="3">
        <v>24928.9</v>
      </c>
      <c r="J8" s="3">
        <v>193.2</v>
      </c>
      <c r="K8" s="3">
        <v>24735.7</v>
      </c>
      <c r="L8" s="3">
        <f t="shared" ref="L8:L41" si="1">I8-F8</f>
        <v>8709.7000000000025</v>
      </c>
      <c r="M8" s="3">
        <v>4548.2000000000007</v>
      </c>
      <c r="N8" s="3">
        <v>744.5</v>
      </c>
      <c r="O8" s="3">
        <v>8512</v>
      </c>
      <c r="P8" s="3">
        <v>5971</v>
      </c>
      <c r="Q8" s="3">
        <f t="shared" ref="Q8:Q41" si="2">O8-M8</f>
        <v>3963.7999999999993</v>
      </c>
      <c r="R8" s="3">
        <f t="shared" ref="R8:R41" si="3">P8-N8</f>
        <v>5226.5</v>
      </c>
      <c r="S8" s="22">
        <v>18</v>
      </c>
      <c r="T8" s="23">
        <v>12.981240512886083</v>
      </c>
      <c r="U8" s="23">
        <f t="shared" ref="U8:U41" si="4">S8-T8</f>
        <v>5.0187594871139165</v>
      </c>
      <c r="V8" s="7">
        <v>1996.0000000000002</v>
      </c>
      <c r="W8" s="24">
        <v>2.5</v>
      </c>
      <c r="X8" s="24">
        <v>162.6</v>
      </c>
      <c r="Y8" s="24">
        <v>3715.2000000000003</v>
      </c>
      <c r="Z8" s="24">
        <v>7216.4900299999999</v>
      </c>
      <c r="AA8" s="24">
        <f t="shared" ref="AA8:AA41" si="5">Z8-Y8</f>
        <v>3501.2900299999997</v>
      </c>
      <c r="AB8" s="25">
        <v>13038.4</v>
      </c>
      <c r="AC8" s="25">
        <v>1800</v>
      </c>
      <c r="AD8" s="25">
        <v>2450.6999999999998</v>
      </c>
      <c r="AE8" s="26">
        <v>12387.7</v>
      </c>
      <c r="AF8" s="26">
        <v>237.64171999999999</v>
      </c>
      <c r="AG8" s="26">
        <v>128.51671000000002</v>
      </c>
      <c r="AH8" s="26">
        <v>354.92166000000003</v>
      </c>
      <c r="AI8" s="26">
        <v>11.236769999999961</v>
      </c>
      <c r="AJ8" s="18">
        <v>2108.2800000000002</v>
      </c>
      <c r="AK8" s="16">
        <v>2717.3</v>
      </c>
      <c r="AL8" s="16">
        <f t="shared" ref="AL8:AL41" si="6">AK8-AJ8</f>
        <v>609.02</v>
      </c>
      <c r="AM8" s="17">
        <f t="shared" ref="AM8:AM41" si="7">AK8/AJ8/100%</f>
        <v>1.2888705485039937</v>
      </c>
    </row>
    <row r="9" spans="1:39" ht="25.5">
      <c r="A9" s="13">
        <v>3</v>
      </c>
      <c r="B9" s="2" t="s">
        <v>2</v>
      </c>
      <c r="C9" s="9">
        <v>0.65</v>
      </c>
      <c r="D9" s="9">
        <v>0.61356609297616771</v>
      </c>
      <c r="E9" s="9">
        <f t="shared" si="0"/>
        <v>-3.6433907023832313E-2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f t="shared" si="1"/>
        <v>0</v>
      </c>
      <c r="M9" s="3">
        <v>198.1</v>
      </c>
      <c r="N9" s="3">
        <v>0</v>
      </c>
      <c r="O9" s="3">
        <v>5</v>
      </c>
      <c r="P9" s="3">
        <v>0</v>
      </c>
      <c r="Q9" s="3">
        <f t="shared" si="2"/>
        <v>-193.1</v>
      </c>
      <c r="R9" s="3">
        <f t="shared" si="3"/>
        <v>0</v>
      </c>
      <c r="S9" s="22">
        <v>23.7</v>
      </c>
      <c r="T9" s="23">
        <v>13.255948455610403</v>
      </c>
      <c r="U9" s="23">
        <f t="shared" si="4"/>
        <v>10.444051544389596</v>
      </c>
      <c r="V9" s="7">
        <v>9278</v>
      </c>
      <c r="W9" s="24">
        <v>18.5</v>
      </c>
      <c r="X9" s="24">
        <v>1057.0999999999999</v>
      </c>
      <c r="Y9" s="24">
        <v>13599.8</v>
      </c>
      <c r="Z9" s="24">
        <v>19534.366320000001</v>
      </c>
      <c r="AA9" s="24">
        <f t="shared" si="5"/>
        <v>5934.5663200000017</v>
      </c>
      <c r="AB9" s="25">
        <v>9983.33</v>
      </c>
      <c r="AC9" s="25">
        <v>0</v>
      </c>
      <c r="AD9" s="25">
        <v>4741.67</v>
      </c>
      <c r="AE9" s="26">
        <v>5241.66</v>
      </c>
      <c r="AF9" s="26">
        <v>75.721350000000001</v>
      </c>
      <c r="AG9" s="26">
        <v>175.90207999999998</v>
      </c>
      <c r="AH9" s="26">
        <v>75.721350000000001</v>
      </c>
      <c r="AI9" s="26">
        <v>175.90207999999998</v>
      </c>
      <c r="AJ9" s="18">
        <v>4128.51</v>
      </c>
      <c r="AK9" s="16">
        <v>4753.5600000000004</v>
      </c>
      <c r="AL9" s="16">
        <f t="shared" si="6"/>
        <v>625.05000000000018</v>
      </c>
      <c r="AM9" s="17">
        <f t="shared" si="7"/>
        <v>1.1513984464128706</v>
      </c>
    </row>
    <row r="10" spans="1:39">
      <c r="A10" s="13">
        <v>4</v>
      </c>
      <c r="B10" s="2" t="s">
        <v>3</v>
      </c>
      <c r="C10" s="9">
        <v>0.75</v>
      </c>
      <c r="D10" s="9">
        <v>0.74482526385564118</v>
      </c>
      <c r="E10" s="9">
        <f t="shared" si="0"/>
        <v>-5.1747361443588158E-3</v>
      </c>
      <c r="F10" s="3">
        <v>24378.7</v>
      </c>
      <c r="G10" s="3">
        <v>0</v>
      </c>
      <c r="H10" s="3">
        <v>24378.7</v>
      </c>
      <c r="I10" s="3">
        <v>38283.199999999997</v>
      </c>
      <c r="J10" s="3">
        <v>0</v>
      </c>
      <c r="K10" s="3">
        <v>38283.199999999997</v>
      </c>
      <c r="L10" s="3">
        <f t="shared" si="1"/>
        <v>13904.499999999996</v>
      </c>
      <c r="M10" s="3">
        <v>15518.6</v>
      </c>
      <c r="N10" s="3">
        <v>7090.1</v>
      </c>
      <c r="O10" s="3">
        <v>26564.7</v>
      </c>
      <c r="P10" s="3">
        <v>13365.5</v>
      </c>
      <c r="Q10" s="3">
        <f t="shared" si="2"/>
        <v>11046.1</v>
      </c>
      <c r="R10" s="3">
        <f t="shared" si="3"/>
        <v>6275.4</v>
      </c>
      <c r="S10" s="22">
        <v>13.1</v>
      </c>
      <c r="T10" s="23">
        <v>10.898502919332755</v>
      </c>
      <c r="U10" s="23">
        <f t="shared" si="4"/>
        <v>2.2014970806672451</v>
      </c>
      <c r="V10" s="7">
        <v>5502.3</v>
      </c>
      <c r="W10" s="24">
        <v>20.7</v>
      </c>
      <c r="X10" s="24">
        <v>2973.5</v>
      </c>
      <c r="Y10" s="24">
        <v>3316.2</v>
      </c>
      <c r="Z10" s="24">
        <v>9821.3464999999997</v>
      </c>
      <c r="AA10" s="24">
        <f t="shared" si="5"/>
        <v>6505.1464999999998</v>
      </c>
      <c r="AB10" s="25">
        <v>37700</v>
      </c>
      <c r="AC10" s="25">
        <v>4000</v>
      </c>
      <c r="AD10" s="25">
        <v>6614.4994400000005</v>
      </c>
      <c r="AE10" s="26">
        <v>35085.50056</v>
      </c>
      <c r="AF10" s="26">
        <v>574.69375000000002</v>
      </c>
      <c r="AG10" s="26">
        <v>456.88711999999998</v>
      </c>
      <c r="AH10" s="26">
        <v>578.68281999999999</v>
      </c>
      <c r="AI10" s="26">
        <v>452.89805000000007</v>
      </c>
      <c r="AJ10" s="18">
        <v>8941.3700000000008</v>
      </c>
      <c r="AK10" s="16">
        <v>14870.95</v>
      </c>
      <c r="AL10" s="16">
        <f t="shared" si="6"/>
        <v>5929.58</v>
      </c>
      <c r="AM10" s="17">
        <f t="shared" si="7"/>
        <v>1.6631623565516245</v>
      </c>
    </row>
    <row r="11" spans="1:39">
      <c r="A11" s="13">
        <v>5</v>
      </c>
      <c r="B11" s="2" t="s">
        <v>4</v>
      </c>
      <c r="C11" s="9">
        <v>0.75</v>
      </c>
      <c r="D11" s="9">
        <v>0.68108861044799562</v>
      </c>
      <c r="E11" s="9">
        <f t="shared" si="0"/>
        <v>-6.8911389552004376E-2</v>
      </c>
      <c r="F11" s="3">
        <v>38852</v>
      </c>
      <c r="G11" s="3">
        <v>6502</v>
      </c>
      <c r="H11" s="3">
        <v>32350</v>
      </c>
      <c r="I11" s="3">
        <v>39570</v>
      </c>
      <c r="J11" s="3">
        <v>3244.4</v>
      </c>
      <c r="K11" s="3">
        <v>36325.599999999999</v>
      </c>
      <c r="L11" s="3">
        <f t="shared" si="1"/>
        <v>718</v>
      </c>
      <c r="M11" s="3">
        <v>26219.8</v>
      </c>
      <c r="N11" s="3">
        <v>12517</v>
      </c>
      <c r="O11" s="3">
        <v>39838.300000000003</v>
      </c>
      <c r="P11" s="3">
        <v>28813.4</v>
      </c>
      <c r="Q11" s="3">
        <f t="shared" si="2"/>
        <v>13618.500000000004</v>
      </c>
      <c r="R11" s="3">
        <f t="shared" si="3"/>
        <v>16296.400000000001</v>
      </c>
      <c r="S11" s="22">
        <v>14.8</v>
      </c>
      <c r="T11" s="23">
        <v>12.700761453990481</v>
      </c>
      <c r="U11" s="23">
        <f t="shared" si="4"/>
        <v>2.09923854600952</v>
      </c>
      <c r="V11" s="7">
        <v>3260.6</v>
      </c>
      <c r="W11" s="24">
        <v>7</v>
      </c>
      <c r="X11" s="24">
        <v>3260.6</v>
      </c>
      <c r="Y11" s="24">
        <v>21931.8</v>
      </c>
      <c r="Z11" s="24">
        <v>61712.958330000001</v>
      </c>
      <c r="AA11" s="24">
        <f t="shared" si="5"/>
        <v>39781.158330000006</v>
      </c>
      <c r="AB11" s="25">
        <v>113771.33</v>
      </c>
      <c r="AC11" s="25">
        <v>10000</v>
      </c>
      <c r="AD11" s="25">
        <v>42656.152999999998</v>
      </c>
      <c r="AE11" s="26">
        <v>81115.176999999996</v>
      </c>
      <c r="AF11" s="26">
        <v>2666.4435400000002</v>
      </c>
      <c r="AG11" s="26">
        <v>2003.29232</v>
      </c>
      <c r="AH11" s="26">
        <v>2787.0377999999996</v>
      </c>
      <c r="AI11" s="26">
        <v>1882.6980600000006</v>
      </c>
      <c r="AJ11" s="18">
        <v>51218.11</v>
      </c>
      <c r="AK11" s="16">
        <v>40542</v>
      </c>
      <c r="AL11" s="16">
        <f t="shared" si="6"/>
        <v>-10676.11</v>
      </c>
      <c r="AM11" s="17">
        <f t="shared" si="7"/>
        <v>0.79155595550089608</v>
      </c>
    </row>
    <row r="12" spans="1:39" ht="29.25" customHeight="1">
      <c r="A12" s="13">
        <v>6</v>
      </c>
      <c r="B12" s="2" t="s">
        <v>5</v>
      </c>
      <c r="C12" s="9">
        <v>0.70000000000000007</v>
      </c>
      <c r="D12" s="9">
        <v>0.51680035516287892</v>
      </c>
      <c r="E12" s="9">
        <f t="shared" si="0"/>
        <v>-0.18319964483712115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f t="shared" si="1"/>
        <v>0</v>
      </c>
      <c r="M12" s="3">
        <v>0</v>
      </c>
      <c r="N12" s="3">
        <v>0</v>
      </c>
      <c r="O12" s="3">
        <v>-529.6</v>
      </c>
      <c r="P12" s="3">
        <v>0</v>
      </c>
      <c r="Q12" s="3">
        <f t="shared" si="2"/>
        <v>-529.6</v>
      </c>
      <c r="R12" s="3">
        <f t="shared" si="3"/>
        <v>0</v>
      </c>
      <c r="S12" s="22">
        <v>14</v>
      </c>
      <c r="T12" s="23">
        <v>8.5163031902176503</v>
      </c>
      <c r="U12" s="23">
        <f t="shared" si="4"/>
        <v>5.4836968097823497</v>
      </c>
      <c r="V12" s="7">
        <v>1082.3</v>
      </c>
      <c r="W12" s="24">
        <v>15</v>
      </c>
      <c r="X12" s="24">
        <v>1082.3</v>
      </c>
      <c r="Y12" s="24">
        <v>53622.5</v>
      </c>
      <c r="Z12" s="24">
        <v>81303.231180000002</v>
      </c>
      <c r="AA12" s="24">
        <f t="shared" si="5"/>
        <v>27680.731180000002</v>
      </c>
      <c r="AB12" s="25">
        <v>0</v>
      </c>
      <c r="AC12" s="25">
        <v>0</v>
      </c>
      <c r="AD12" s="25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8">
        <v>2748.29</v>
      </c>
      <c r="AK12" s="16">
        <v>4525.1000000000004</v>
      </c>
      <c r="AL12" s="16">
        <f t="shared" si="6"/>
        <v>1776.8100000000004</v>
      </c>
      <c r="AM12" s="17">
        <f t="shared" si="7"/>
        <v>1.6465147418940507</v>
      </c>
    </row>
    <row r="13" spans="1:39">
      <c r="A13" s="13">
        <v>7</v>
      </c>
      <c r="B13" s="2" t="s">
        <v>6</v>
      </c>
      <c r="C13" s="9">
        <v>0.7</v>
      </c>
      <c r="D13" s="9">
        <v>0.75036695498623796</v>
      </c>
      <c r="E13" s="9">
        <f t="shared" si="0"/>
        <v>5.0366954986237999E-2</v>
      </c>
      <c r="F13" s="3">
        <v>424.7</v>
      </c>
      <c r="G13" s="3">
        <v>60.3</v>
      </c>
      <c r="H13" s="3">
        <v>364.4</v>
      </c>
      <c r="I13" s="3">
        <v>8410.3000000000011</v>
      </c>
      <c r="J13" s="3">
        <v>211.2</v>
      </c>
      <c r="K13" s="3">
        <v>8199.1</v>
      </c>
      <c r="L13" s="3">
        <f t="shared" si="1"/>
        <v>7985.6000000000013</v>
      </c>
      <c r="M13" s="3">
        <v>5395.7</v>
      </c>
      <c r="N13" s="3">
        <v>0</v>
      </c>
      <c r="O13" s="3">
        <v>8847.7999999999993</v>
      </c>
      <c r="P13" s="3">
        <v>1152.2</v>
      </c>
      <c r="Q13" s="3">
        <f t="shared" si="2"/>
        <v>3452.0999999999995</v>
      </c>
      <c r="R13" s="3">
        <f t="shared" si="3"/>
        <v>1152.2</v>
      </c>
      <c r="S13" s="22">
        <v>13.2</v>
      </c>
      <c r="T13" s="23">
        <v>9.5192431538915301</v>
      </c>
      <c r="U13" s="23">
        <f t="shared" si="4"/>
        <v>3.6807568461084692</v>
      </c>
      <c r="V13" s="7">
        <v>3471</v>
      </c>
      <c r="W13" s="24">
        <v>18</v>
      </c>
      <c r="X13" s="24">
        <v>1432</v>
      </c>
      <c r="Y13" s="24">
        <v>7207.5</v>
      </c>
      <c r="Z13" s="24">
        <v>6217.3672000000006</v>
      </c>
      <c r="AA13" s="24">
        <f t="shared" si="5"/>
        <v>-990.13279999999941</v>
      </c>
      <c r="AB13" s="25">
        <v>13650</v>
      </c>
      <c r="AC13" s="25">
        <v>0</v>
      </c>
      <c r="AD13" s="25">
        <v>3333.3330000000001</v>
      </c>
      <c r="AE13" s="26">
        <v>10316.666999999999</v>
      </c>
      <c r="AF13" s="26">
        <v>242.87174999999999</v>
      </c>
      <c r="AG13" s="26">
        <v>149.27907000000002</v>
      </c>
      <c r="AH13" s="26">
        <v>314.43374</v>
      </c>
      <c r="AI13" s="26">
        <v>77.71708000000001</v>
      </c>
      <c r="AJ13" s="15">
        <v>11756.41</v>
      </c>
      <c r="AK13" s="16">
        <v>8555.48</v>
      </c>
      <c r="AL13" s="16">
        <f t="shared" si="6"/>
        <v>-3200.9300000000003</v>
      </c>
      <c r="AM13" s="17">
        <f t="shared" si="7"/>
        <v>0.72772895807478644</v>
      </c>
    </row>
    <row r="14" spans="1:39">
      <c r="A14" s="13">
        <v>8</v>
      </c>
      <c r="B14" s="2" t="s">
        <v>7</v>
      </c>
      <c r="C14" s="9">
        <v>0.7</v>
      </c>
      <c r="D14" s="9">
        <v>0.65358829818841835</v>
      </c>
      <c r="E14" s="9">
        <f t="shared" si="0"/>
        <v>-4.6411701811581607E-2</v>
      </c>
      <c r="F14" s="3">
        <v>5291.5</v>
      </c>
      <c r="G14" s="3">
        <v>1047.2</v>
      </c>
      <c r="H14" s="3">
        <v>4244.3</v>
      </c>
      <c r="I14" s="3">
        <v>2043.3000000000002</v>
      </c>
      <c r="J14" s="3">
        <v>684.4</v>
      </c>
      <c r="K14" s="3">
        <v>1358.9</v>
      </c>
      <c r="L14" s="3">
        <f t="shared" si="1"/>
        <v>-3248.2</v>
      </c>
      <c r="M14" s="3">
        <v>5913.4000000000005</v>
      </c>
      <c r="N14" s="3">
        <v>676.1</v>
      </c>
      <c r="O14" s="3">
        <v>9923</v>
      </c>
      <c r="P14" s="3">
        <v>3576.2</v>
      </c>
      <c r="Q14" s="3">
        <f t="shared" si="2"/>
        <v>4009.5999999999995</v>
      </c>
      <c r="R14" s="3">
        <f t="shared" si="3"/>
        <v>2900.1</v>
      </c>
      <c r="S14" s="22">
        <v>22</v>
      </c>
      <c r="T14" s="23">
        <v>18.784320121785463</v>
      </c>
      <c r="U14" s="23">
        <f t="shared" si="4"/>
        <v>3.2156798782145373</v>
      </c>
      <c r="V14" s="7">
        <v>10060.1</v>
      </c>
      <c r="W14" s="24">
        <v>25.5</v>
      </c>
      <c r="X14" s="24">
        <v>3591.2</v>
      </c>
      <c r="Y14" s="24">
        <v>8350</v>
      </c>
      <c r="Z14" s="24">
        <v>8592.9763000000003</v>
      </c>
      <c r="AA14" s="24">
        <f t="shared" si="5"/>
        <v>242.97630000000026</v>
      </c>
      <c r="AB14" s="25">
        <v>11373.666999999999</v>
      </c>
      <c r="AC14" s="25">
        <v>2200</v>
      </c>
      <c r="AD14" s="25">
        <v>3742.3330000000001</v>
      </c>
      <c r="AE14" s="26">
        <v>9831.3340000000007</v>
      </c>
      <c r="AF14" s="26">
        <v>307.22108000000003</v>
      </c>
      <c r="AG14" s="26">
        <v>209.25004000000001</v>
      </c>
      <c r="AH14" s="26">
        <v>307.22108000000003</v>
      </c>
      <c r="AI14" s="26">
        <v>209.25003999999998</v>
      </c>
      <c r="AJ14" s="18">
        <v>20472.169999999998</v>
      </c>
      <c r="AK14" s="16">
        <v>30261.85</v>
      </c>
      <c r="AL14" s="16">
        <f t="shared" si="6"/>
        <v>9789.68</v>
      </c>
      <c r="AM14" s="17">
        <f t="shared" si="7"/>
        <v>1.4781945441054858</v>
      </c>
    </row>
    <row r="15" spans="1:39">
      <c r="A15" s="13">
        <v>9</v>
      </c>
      <c r="B15" s="2" t="s">
        <v>8</v>
      </c>
      <c r="C15" s="9">
        <v>0.75</v>
      </c>
      <c r="D15" s="9">
        <v>0.74921905505661845</v>
      </c>
      <c r="E15" s="9">
        <f t="shared" si="0"/>
        <v>-7.8094494338154519E-4</v>
      </c>
      <c r="F15" s="3">
        <v>94.9</v>
      </c>
      <c r="G15" s="3">
        <v>0</v>
      </c>
      <c r="H15" s="3">
        <v>94.9</v>
      </c>
      <c r="I15" s="3">
        <v>4449.0999999999995</v>
      </c>
      <c r="J15" s="3">
        <v>201.9</v>
      </c>
      <c r="K15" s="3">
        <v>4247.2</v>
      </c>
      <c r="L15" s="3">
        <f t="shared" si="1"/>
        <v>4354.2</v>
      </c>
      <c r="M15" s="3">
        <v>29244.7</v>
      </c>
      <c r="N15" s="3">
        <v>18598.900000000001</v>
      </c>
      <c r="O15" s="3">
        <v>47342.3</v>
      </c>
      <c r="P15" s="3">
        <v>34598.5</v>
      </c>
      <c r="Q15" s="3">
        <f t="shared" si="2"/>
        <v>18097.600000000002</v>
      </c>
      <c r="R15" s="3">
        <f t="shared" si="3"/>
        <v>15999.599999999999</v>
      </c>
      <c r="S15" s="22">
        <v>12.4</v>
      </c>
      <c r="T15" s="23">
        <v>10.60813268597267</v>
      </c>
      <c r="U15" s="23">
        <f t="shared" si="4"/>
        <v>1.7918673140273302</v>
      </c>
      <c r="V15" s="7">
        <v>16568.800000000003</v>
      </c>
      <c r="W15" s="24">
        <v>20.5</v>
      </c>
      <c r="X15" s="24">
        <v>4292</v>
      </c>
      <c r="Y15" s="24">
        <v>36153.600000000006</v>
      </c>
      <c r="Z15" s="24">
        <v>70665.634950000007</v>
      </c>
      <c r="AA15" s="24">
        <f t="shared" si="5"/>
        <v>34512.034950000001</v>
      </c>
      <c r="AB15" s="25">
        <v>12666.66</v>
      </c>
      <c r="AC15" s="25">
        <v>5850</v>
      </c>
      <c r="AD15" s="25">
        <v>5333.34</v>
      </c>
      <c r="AE15" s="26">
        <v>13183.32</v>
      </c>
      <c r="AF15" s="26">
        <v>251.75471999999999</v>
      </c>
      <c r="AG15" s="26">
        <v>182.44810999999999</v>
      </c>
      <c r="AH15" s="26">
        <v>251.75471999999999</v>
      </c>
      <c r="AI15" s="26">
        <v>182.44810999999996</v>
      </c>
      <c r="AJ15" s="18">
        <v>5734.14</v>
      </c>
      <c r="AK15" s="16">
        <v>5706.49</v>
      </c>
      <c r="AL15" s="16">
        <f t="shared" si="6"/>
        <v>-27.650000000000546</v>
      </c>
      <c r="AM15" s="17">
        <f t="shared" si="7"/>
        <v>0.995178004025015</v>
      </c>
    </row>
    <row r="16" spans="1:39">
      <c r="A16" s="13">
        <v>10</v>
      </c>
      <c r="B16" s="2" t="s">
        <v>9</v>
      </c>
      <c r="C16" s="9">
        <v>0.75</v>
      </c>
      <c r="D16" s="9">
        <v>0.68659343472730039</v>
      </c>
      <c r="E16" s="9">
        <f t="shared" si="0"/>
        <v>-6.3406565272699611E-2</v>
      </c>
      <c r="F16" s="3">
        <v>0</v>
      </c>
      <c r="G16" s="3">
        <v>0</v>
      </c>
      <c r="H16" s="3">
        <v>0</v>
      </c>
      <c r="I16" s="3">
        <v>2293.1</v>
      </c>
      <c r="J16" s="3">
        <v>0</v>
      </c>
      <c r="K16" s="3">
        <v>2293.1</v>
      </c>
      <c r="L16" s="3">
        <f t="shared" si="1"/>
        <v>2293.1</v>
      </c>
      <c r="M16" s="3">
        <v>814.1</v>
      </c>
      <c r="N16" s="3">
        <v>0</v>
      </c>
      <c r="O16" s="3">
        <v>4343.3</v>
      </c>
      <c r="P16" s="3">
        <v>1816.1</v>
      </c>
      <c r="Q16" s="3">
        <f t="shared" si="2"/>
        <v>3529.2000000000003</v>
      </c>
      <c r="R16" s="3">
        <f t="shared" si="3"/>
        <v>1816.1</v>
      </c>
      <c r="S16" s="22">
        <v>18.899999999999999</v>
      </c>
      <c r="T16" s="23">
        <v>16.929622472902754</v>
      </c>
      <c r="U16" s="23">
        <f t="shared" si="4"/>
        <v>1.970377527097245</v>
      </c>
      <c r="V16" s="7">
        <v>900.8</v>
      </c>
      <c r="W16" s="24">
        <v>6.25</v>
      </c>
      <c r="X16" s="24">
        <v>805.2</v>
      </c>
      <c r="Y16" s="24">
        <v>24405.7</v>
      </c>
      <c r="Z16" s="24">
        <v>17367.092649999999</v>
      </c>
      <c r="AA16" s="24">
        <f t="shared" si="5"/>
        <v>-7038.607350000002</v>
      </c>
      <c r="AB16" s="25">
        <v>9554.5400000000009</v>
      </c>
      <c r="AC16" s="25">
        <v>0</v>
      </c>
      <c r="AD16" s="25">
        <v>0</v>
      </c>
      <c r="AE16" s="26">
        <v>9554.5400000000009</v>
      </c>
      <c r="AF16" s="26">
        <v>2.6179999999999998E-2</v>
      </c>
      <c r="AG16" s="26">
        <v>9.5545400000000011</v>
      </c>
      <c r="AH16" s="26">
        <v>2.6179999999999998E-2</v>
      </c>
      <c r="AI16" s="26">
        <v>9.5545400000000011</v>
      </c>
      <c r="AJ16" s="18">
        <v>4757.1400000000003</v>
      </c>
      <c r="AK16" s="16">
        <v>3524.29</v>
      </c>
      <c r="AL16" s="16">
        <f t="shared" si="6"/>
        <v>-1232.8500000000004</v>
      </c>
      <c r="AM16" s="17">
        <f t="shared" si="7"/>
        <v>0.74084218669200397</v>
      </c>
    </row>
    <row r="17" spans="1:39">
      <c r="A17" s="13">
        <v>11</v>
      </c>
      <c r="B17" s="2" t="s">
        <v>10</v>
      </c>
      <c r="C17" s="9">
        <v>0.65</v>
      </c>
      <c r="D17" s="9">
        <v>0.75430205598332534</v>
      </c>
      <c r="E17" s="9">
        <f t="shared" si="0"/>
        <v>0.10430205598332531</v>
      </c>
      <c r="F17" s="3">
        <v>1527.5</v>
      </c>
      <c r="G17" s="3">
        <v>74.900000000000006</v>
      </c>
      <c r="H17" s="3">
        <v>1452.6</v>
      </c>
      <c r="I17" s="3">
        <v>833.5</v>
      </c>
      <c r="J17" s="3">
        <v>187.8</v>
      </c>
      <c r="K17" s="3">
        <v>645.70000000000005</v>
      </c>
      <c r="L17" s="3">
        <f t="shared" si="1"/>
        <v>-694</v>
      </c>
      <c r="M17" s="3">
        <v>6919.7999999999993</v>
      </c>
      <c r="N17" s="3">
        <v>251.8</v>
      </c>
      <c r="O17" s="3">
        <v>3521.3</v>
      </c>
      <c r="P17" s="3">
        <v>1108.5999999999999</v>
      </c>
      <c r="Q17" s="3">
        <f t="shared" si="2"/>
        <v>-3398.4999999999991</v>
      </c>
      <c r="R17" s="3">
        <f t="shared" si="3"/>
        <v>856.8</v>
      </c>
      <c r="S17" s="22">
        <v>13.7</v>
      </c>
      <c r="T17" s="23">
        <v>12.226227413039551</v>
      </c>
      <c r="U17" s="23">
        <f t="shared" si="4"/>
        <v>1.4737725869604485</v>
      </c>
      <c r="V17" s="7">
        <v>1668</v>
      </c>
      <c r="W17" s="24"/>
      <c r="X17" s="24"/>
      <c r="Y17" s="24">
        <v>21269.599999999999</v>
      </c>
      <c r="Z17" s="24">
        <v>19266.0507</v>
      </c>
      <c r="AA17" s="24">
        <f t="shared" si="5"/>
        <v>-2003.5492999999988</v>
      </c>
      <c r="AB17" s="25">
        <v>23560</v>
      </c>
      <c r="AC17" s="25">
        <v>0</v>
      </c>
      <c r="AD17" s="25">
        <v>13146.666999999999</v>
      </c>
      <c r="AE17" s="26">
        <v>10413.333000000001</v>
      </c>
      <c r="AF17" s="26">
        <v>760.37479000000008</v>
      </c>
      <c r="AG17" s="26">
        <v>694.34417000000008</v>
      </c>
      <c r="AH17" s="26">
        <v>760.37479000000008</v>
      </c>
      <c r="AI17" s="26">
        <v>694.34416999999996</v>
      </c>
      <c r="AJ17" s="18">
        <v>25422.26</v>
      </c>
      <c r="AK17" s="16">
        <v>32519.65</v>
      </c>
      <c r="AL17" s="16">
        <f t="shared" si="6"/>
        <v>7097.3900000000031</v>
      </c>
      <c r="AM17" s="17">
        <f t="shared" si="7"/>
        <v>1.2791801358337143</v>
      </c>
    </row>
    <row r="18" spans="1:39">
      <c r="A18" s="13">
        <v>12</v>
      </c>
      <c r="B18" s="2" t="s">
        <v>11</v>
      </c>
      <c r="C18" s="9">
        <v>0.6</v>
      </c>
      <c r="D18" s="9">
        <v>0.67149172571659577</v>
      </c>
      <c r="E18" s="9">
        <f t="shared" si="0"/>
        <v>7.1491725716595789E-2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1"/>
        <v>0</v>
      </c>
      <c r="M18" s="3">
        <v>34.6</v>
      </c>
      <c r="N18" s="3">
        <v>0</v>
      </c>
      <c r="O18" s="3">
        <v>3064.8</v>
      </c>
      <c r="P18" s="3">
        <v>0</v>
      </c>
      <c r="Q18" s="3">
        <f t="shared" si="2"/>
        <v>3030.2000000000003</v>
      </c>
      <c r="R18" s="3">
        <f t="shared" si="3"/>
        <v>0</v>
      </c>
      <c r="S18" s="22">
        <v>10.8</v>
      </c>
      <c r="T18" s="23">
        <v>9.4299452758631777</v>
      </c>
      <c r="U18" s="23">
        <f t="shared" si="4"/>
        <v>1.3700547241368231</v>
      </c>
      <c r="V18" s="7">
        <v>1378.5</v>
      </c>
      <c r="W18" s="24">
        <v>9.3000000000000007</v>
      </c>
      <c r="X18" s="24">
        <v>1004.6</v>
      </c>
      <c r="Y18" s="24">
        <v>75229.600000000006</v>
      </c>
      <c r="Z18" s="24">
        <v>39750.997719999999</v>
      </c>
      <c r="AA18" s="24">
        <f t="shared" si="5"/>
        <v>-35478.602280000006</v>
      </c>
      <c r="AB18" s="25">
        <v>9666.6</v>
      </c>
      <c r="AC18" s="25">
        <v>0</v>
      </c>
      <c r="AD18" s="25">
        <v>2555.5329999999999</v>
      </c>
      <c r="AE18" s="26">
        <v>7111.067</v>
      </c>
      <c r="AF18" s="26">
        <v>260.90406000000002</v>
      </c>
      <c r="AG18" s="26">
        <v>218.23157</v>
      </c>
      <c r="AH18" s="26">
        <v>260.90406000000002</v>
      </c>
      <c r="AI18" s="26">
        <v>218.23157</v>
      </c>
      <c r="AJ18" s="18">
        <v>32350.84</v>
      </c>
      <c r="AK18" s="16">
        <v>34214.17</v>
      </c>
      <c r="AL18" s="16">
        <f t="shared" si="6"/>
        <v>1863.3299999999981</v>
      </c>
      <c r="AM18" s="17">
        <f t="shared" si="7"/>
        <v>1.0575975770644594</v>
      </c>
    </row>
    <row r="19" spans="1:39" ht="15" customHeight="1">
      <c r="A19" s="13">
        <v>13</v>
      </c>
      <c r="B19" s="2" t="s">
        <v>12</v>
      </c>
      <c r="C19" s="9">
        <v>0.75</v>
      </c>
      <c r="D19" s="9">
        <v>0.83010688990972681</v>
      </c>
      <c r="E19" s="9">
        <f t="shared" si="0"/>
        <v>8.0106889909726808E-2</v>
      </c>
      <c r="F19" s="3">
        <v>5767.1</v>
      </c>
      <c r="G19" s="3">
        <v>0</v>
      </c>
      <c r="H19" s="3">
        <v>5767.1</v>
      </c>
      <c r="I19" s="3">
        <v>19491</v>
      </c>
      <c r="J19" s="3">
        <v>0</v>
      </c>
      <c r="K19" s="3">
        <v>19491</v>
      </c>
      <c r="L19" s="3">
        <f t="shared" si="1"/>
        <v>13723.9</v>
      </c>
      <c r="M19" s="3">
        <v>18223.599999999999</v>
      </c>
      <c r="N19" s="3">
        <v>10875.7</v>
      </c>
      <c r="O19" s="3">
        <v>28034.9</v>
      </c>
      <c r="P19" s="3">
        <v>17834.900000000001</v>
      </c>
      <c r="Q19" s="3">
        <f t="shared" si="2"/>
        <v>9811.3000000000029</v>
      </c>
      <c r="R19" s="3">
        <f t="shared" si="3"/>
        <v>6959.2000000000007</v>
      </c>
      <c r="S19" s="22">
        <v>15.6</v>
      </c>
      <c r="T19" s="23">
        <v>10.727938395616885</v>
      </c>
      <c r="U19" s="23">
        <f t="shared" si="4"/>
        <v>4.8720616043831146</v>
      </c>
      <c r="V19" s="7">
        <v>8.8000000000000007</v>
      </c>
      <c r="W19" s="24">
        <v>29</v>
      </c>
      <c r="X19" s="24">
        <v>2.56</v>
      </c>
      <c r="Y19" s="24">
        <v>15261.8</v>
      </c>
      <c r="Z19" s="24">
        <v>26590.36896</v>
      </c>
      <c r="AA19" s="24">
        <f t="shared" si="5"/>
        <v>11328.568960000001</v>
      </c>
      <c r="AB19" s="25">
        <v>31666.667000000001</v>
      </c>
      <c r="AC19" s="25">
        <v>0</v>
      </c>
      <c r="AD19" s="25">
        <v>7366.6660000000002</v>
      </c>
      <c r="AE19" s="26">
        <v>24300.001</v>
      </c>
      <c r="AF19" s="26">
        <v>529.63179000000002</v>
      </c>
      <c r="AG19" s="26">
        <v>394.81365</v>
      </c>
      <c r="AH19" s="26">
        <v>612.13179000000002</v>
      </c>
      <c r="AI19" s="26">
        <v>312.31365</v>
      </c>
      <c r="AJ19" s="18">
        <v>8502.67</v>
      </c>
      <c r="AK19" s="16">
        <v>10711.37</v>
      </c>
      <c r="AL19" s="16">
        <f t="shared" si="6"/>
        <v>2208.7000000000007</v>
      </c>
      <c r="AM19" s="17">
        <f t="shared" si="7"/>
        <v>1.2597654619078478</v>
      </c>
    </row>
    <row r="20" spans="1:39">
      <c r="A20" s="13">
        <v>14</v>
      </c>
      <c r="B20" s="2" t="s">
        <v>13</v>
      </c>
      <c r="C20" s="9">
        <v>0.75</v>
      </c>
      <c r="D20" s="9">
        <v>0.73170452052432344</v>
      </c>
      <c r="E20" s="9">
        <f t="shared" si="0"/>
        <v>-1.8295479475676557E-2</v>
      </c>
      <c r="F20" s="3">
        <v>14688.3</v>
      </c>
      <c r="G20" s="3">
        <v>0</v>
      </c>
      <c r="H20" s="3">
        <v>14688.3</v>
      </c>
      <c r="I20" s="3">
        <v>24113.7</v>
      </c>
      <c r="J20" s="3">
        <v>84.3</v>
      </c>
      <c r="K20" s="3">
        <v>24029.4</v>
      </c>
      <c r="L20" s="3">
        <f t="shared" si="1"/>
        <v>9425.4000000000015</v>
      </c>
      <c r="M20" s="3">
        <v>4164.5</v>
      </c>
      <c r="N20" s="3">
        <v>2513.9</v>
      </c>
      <c r="O20" s="3">
        <v>4843.5</v>
      </c>
      <c r="P20" s="3">
        <v>2378.1999999999998</v>
      </c>
      <c r="Q20" s="3">
        <f t="shared" si="2"/>
        <v>679</v>
      </c>
      <c r="R20" s="3">
        <f t="shared" si="3"/>
        <v>-135.70000000000027</v>
      </c>
      <c r="S20" s="22">
        <v>20.399999999999999</v>
      </c>
      <c r="T20" s="23">
        <v>15.511847211712372</v>
      </c>
      <c r="U20" s="23">
        <f t="shared" si="4"/>
        <v>4.888152788287627</v>
      </c>
      <c r="V20" s="7">
        <v>2875.2</v>
      </c>
      <c r="W20" s="24">
        <v>3</v>
      </c>
      <c r="X20" s="24">
        <v>2875.2</v>
      </c>
      <c r="Y20" s="24">
        <v>11957.500000000002</v>
      </c>
      <c r="Z20" s="24">
        <v>9535.3043900000011</v>
      </c>
      <c r="AA20" s="24">
        <f t="shared" si="5"/>
        <v>-2422.1956100000007</v>
      </c>
      <c r="AB20" s="25">
        <v>15841.027</v>
      </c>
      <c r="AC20" s="25">
        <v>0</v>
      </c>
      <c r="AD20" s="25">
        <v>6721.027</v>
      </c>
      <c r="AE20" s="26">
        <v>9120</v>
      </c>
      <c r="AF20" s="26">
        <v>348.13427000000001</v>
      </c>
      <c r="AG20" s="26">
        <v>288.15042999999997</v>
      </c>
      <c r="AH20" s="26">
        <v>620.75710000000004</v>
      </c>
      <c r="AI20" s="26">
        <v>15.527599999999861</v>
      </c>
      <c r="AJ20" s="18">
        <v>2424.27</v>
      </c>
      <c r="AK20" s="16">
        <v>3954.94</v>
      </c>
      <c r="AL20" s="16">
        <f t="shared" si="6"/>
        <v>1530.67</v>
      </c>
      <c r="AM20" s="17">
        <f t="shared" si="7"/>
        <v>1.6313941928910558</v>
      </c>
    </row>
    <row r="21" spans="1:39">
      <c r="A21" s="13">
        <v>15</v>
      </c>
      <c r="B21" s="2" t="s">
        <v>14</v>
      </c>
      <c r="C21" s="9">
        <v>0.7</v>
      </c>
      <c r="D21" s="9">
        <v>0.7489122462835176</v>
      </c>
      <c r="E21" s="9">
        <f t="shared" si="0"/>
        <v>4.8912246283517646E-2</v>
      </c>
      <c r="F21" s="3">
        <v>1060.5999999999999</v>
      </c>
      <c r="G21" s="3">
        <v>492.1</v>
      </c>
      <c r="H21" s="3">
        <v>568.5</v>
      </c>
      <c r="I21" s="3">
        <v>14135.2</v>
      </c>
      <c r="J21" s="3">
        <v>0</v>
      </c>
      <c r="K21" s="3">
        <v>14135.2</v>
      </c>
      <c r="L21" s="3">
        <f t="shared" si="1"/>
        <v>13074.6</v>
      </c>
      <c r="M21" s="3">
        <v>20536.3</v>
      </c>
      <c r="N21" s="3">
        <v>1160</v>
      </c>
      <c r="O21" s="3">
        <v>21936.3</v>
      </c>
      <c r="P21" s="3">
        <v>0</v>
      </c>
      <c r="Q21" s="3">
        <f t="shared" si="2"/>
        <v>1400</v>
      </c>
      <c r="R21" s="3">
        <f t="shared" si="3"/>
        <v>-1160</v>
      </c>
      <c r="S21" s="22">
        <v>12.1</v>
      </c>
      <c r="T21" s="23">
        <v>9.5765345586545507</v>
      </c>
      <c r="U21" s="23">
        <f t="shared" si="4"/>
        <v>2.5234654413454489</v>
      </c>
      <c r="V21" s="7">
        <v>1375.7</v>
      </c>
      <c r="W21" s="24">
        <v>12.5</v>
      </c>
      <c r="X21" s="24">
        <v>1375.7</v>
      </c>
      <c r="Y21" s="24">
        <v>9027.7999999999993</v>
      </c>
      <c r="Z21" s="24">
        <v>19752.793300000001</v>
      </c>
      <c r="AA21" s="24">
        <f t="shared" si="5"/>
        <v>10724.993300000002</v>
      </c>
      <c r="AB21" s="25">
        <v>1910.3</v>
      </c>
      <c r="AC21" s="25">
        <v>0</v>
      </c>
      <c r="AD21" s="25">
        <v>1190.2</v>
      </c>
      <c r="AE21" s="26">
        <v>720.1</v>
      </c>
      <c r="AF21" s="26">
        <v>59.227429999999998</v>
      </c>
      <c r="AG21" s="26">
        <v>36.650959999999998</v>
      </c>
      <c r="AH21" s="26">
        <v>59.227429999999998</v>
      </c>
      <c r="AI21" s="26">
        <v>36.650959999999998</v>
      </c>
      <c r="AJ21" s="15">
        <v>20050.830000000002</v>
      </c>
      <c r="AK21" s="16">
        <v>22309.81</v>
      </c>
      <c r="AL21" s="16">
        <f t="shared" si="6"/>
        <v>2258.9799999999996</v>
      </c>
      <c r="AM21" s="17">
        <f t="shared" si="7"/>
        <v>1.1126626678297107</v>
      </c>
    </row>
    <row r="22" spans="1:39">
      <c r="A22" s="13">
        <v>16</v>
      </c>
      <c r="B22" s="2" t="s">
        <v>15</v>
      </c>
      <c r="C22" s="9">
        <v>0.7</v>
      </c>
      <c r="D22" s="9">
        <v>0.64352262951350259</v>
      </c>
      <c r="E22" s="9">
        <f t="shared" si="0"/>
        <v>-5.6477370486497369E-2</v>
      </c>
      <c r="F22" s="3">
        <v>2234.6</v>
      </c>
      <c r="G22" s="3">
        <v>121.5</v>
      </c>
      <c r="H22" s="3">
        <v>2113.1</v>
      </c>
      <c r="I22" s="3">
        <v>2222.1</v>
      </c>
      <c r="J22" s="3">
        <v>263.10000000000002</v>
      </c>
      <c r="K22" s="3">
        <v>1959</v>
      </c>
      <c r="L22" s="3">
        <f t="shared" si="1"/>
        <v>-12.5</v>
      </c>
      <c r="M22" s="3">
        <v>30526.2</v>
      </c>
      <c r="N22" s="3">
        <v>26450</v>
      </c>
      <c r="O22" s="3">
        <v>24874.799999999999</v>
      </c>
      <c r="P22" s="3">
        <v>22983.7</v>
      </c>
      <c r="Q22" s="3">
        <f t="shared" si="2"/>
        <v>-5651.4000000000015</v>
      </c>
      <c r="R22" s="3">
        <f t="shared" si="3"/>
        <v>-3466.2999999999993</v>
      </c>
      <c r="S22" s="22">
        <v>15.3</v>
      </c>
      <c r="T22" s="23">
        <v>11.937476511255865</v>
      </c>
      <c r="U22" s="23">
        <f t="shared" si="4"/>
        <v>3.3625234887441362</v>
      </c>
      <c r="V22" s="7">
        <v>7215.6</v>
      </c>
      <c r="W22" s="24">
        <v>28.5</v>
      </c>
      <c r="X22" s="24">
        <v>1875.8</v>
      </c>
      <c r="Y22" s="24">
        <v>13308.2</v>
      </c>
      <c r="Z22" s="24">
        <v>26456.591820000001</v>
      </c>
      <c r="AA22" s="24">
        <f t="shared" si="5"/>
        <v>13148.391820000001</v>
      </c>
      <c r="AB22" s="25">
        <v>1000</v>
      </c>
      <c r="AC22" s="25">
        <v>0</v>
      </c>
      <c r="AD22" s="25">
        <v>400</v>
      </c>
      <c r="AE22" s="26">
        <v>600</v>
      </c>
      <c r="AF22" s="26">
        <v>0</v>
      </c>
      <c r="AG22" s="26">
        <v>26.207650000000001</v>
      </c>
      <c r="AH22" s="26">
        <v>24.269129999999997</v>
      </c>
      <c r="AI22" s="26">
        <v>1.938520000000004</v>
      </c>
      <c r="AJ22" s="18">
        <v>14415.86</v>
      </c>
      <c r="AK22" s="16">
        <v>24396.05</v>
      </c>
      <c r="AL22" s="16">
        <f t="shared" si="6"/>
        <v>9980.1899999999987</v>
      </c>
      <c r="AM22" s="17">
        <f t="shared" si="7"/>
        <v>1.6923062515867939</v>
      </c>
    </row>
    <row r="23" spans="1:39">
      <c r="A23" s="13">
        <v>17</v>
      </c>
      <c r="B23" s="2" t="s">
        <v>16</v>
      </c>
      <c r="C23" s="9">
        <v>0.75</v>
      </c>
      <c r="D23" s="9">
        <v>0.76073129553828989</v>
      </c>
      <c r="E23" s="9">
        <f t="shared" si="0"/>
        <v>1.0731295538289887E-2</v>
      </c>
      <c r="F23" s="3">
        <v>6810.2</v>
      </c>
      <c r="G23" s="3">
        <v>0</v>
      </c>
      <c r="H23" s="3">
        <v>6810.2</v>
      </c>
      <c r="I23" s="3">
        <v>26161.1</v>
      </c>
      <c r="J23" s="3">
        <v>0</v>
      </c>
      <c r="K23" s="3">
        <v>26161.1</v>
      </c>
      <c r="L23" s="3">
        <f t="shared" si="1"/>
        <v>19350.899999999998</v>
      </c>
      <c r="M23" s="3">
        <v>17395.699999999997</v>
      </c>
      <c r="N23" s="3">
        <v>7367.6</v>
      </c>
      <c r="O23" s="3">
        <v>18377.900000000001</v>
      </c>
      <c r="P23" s="3">
        <v>8755.2000000000007</v>
      </c>
      <c r="Q23" s="3">
        <f t="shared" si="2"/>
        <v>982.20000000000437</v>
      </c>
      <c r="R23" s="3">
        <f t="shared" si="3"/>
        <v>1387.6000000000004</v>
      </c>
      <c r="S23" s="22">
        <v>15</v>
      </c>
      <c r="T23" s="23">
        <v>10.31079763588904</v>
      </c>
      <c r="U23" s="23">
        <f t="shared" si="4"/>
        <v>4.6892023641109599</v>
      </c>
      <c r="V23" s="7">
        <v>11218.7</v>
      </c>
      <c r="W23" s="24">
        <v>3.5</v>
      </c>
      <c r="X23" s="24">
        <v>674.1</v>
      </c>
      <c r="Y23" s="24">
        <v>19860.3</v>
      </c>
      <c r="Z23" s="24">
        <v>19220.11493</v>
      </c>
      <c r="AA23" s="24">
        <f t="shared" si="5"/>
        <v>-640.18506999999954</v>
      </c>
      <c r="AB23" s="25">
        <v>33030.999989999997</v>
      </c>
      <c r="AC23" s="25">
        <v>3800</v>
      </c>
      <c r="AD23" s="25">
        <v>5899.9999900000003</v>
      </c>
      <c r="AE23" s="26">
        <v>30931</v>
      </c>
      <c r="AF23" s="26">
        <v>910.03922999999998</v>
      </c>
      <c r="AG23" s="26">
        <v>519.28703000000007</v>
      </c>
      <c r="AH23" s="26">
        <v>1117.5000199999999</v>
      </c>
      <c r="AI23" s="26">
        <v>311.82623999999998</v>
      </c>
      <c r="AJ23" s="18">
        <v>29583.93</v>
      </c>
      <c r="AK23" s="16">
        <v>12869.99</v>
      </c>
      <c r="AL23" s="16">
        <f t="shared" si="6"/>
        <v>-16713.940000000002</v>
      </c>
      <c r="AM23" s="17">
        <f t="shared" si="7"/>
        <v>0.43503314130340354</v>
      </c>
    </row>
    <row r="24" spans="1:39" ht="25.5">
      <c r="A24" s="13">
        <v>18</v>
      </c>
      <c r="B24" s="2" t="s">
        <v>17</v>
      </c>
      <c r="C24" s="9">
        <v>0.70000000000000007</v>
      </c>
      <c r="D24" s="9">
        <v>0.67034759485434925</v>
      </c>
      <c r="E24" s="9">
        <f t="shared" si="0"/>
        <v>-2.9652405145650818E-2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1"/>
        <v>0</v>
      </c>
      <c r="M24" s="3">
        <v>177.2</v>
      </c>
      <c r="N24" s="3">
        <v>0</v>
      </c>
      <c r="O24" s="3">
        <v>0</v>
      </c>
      <c r="P24" s="3">
        <v>0</v>
      </c>
      <c r="Q24" s="3">
        <f t="shared" si="2"/>
        <v>-177.2</v>
      </c>
      <c r="R24" s="3">
        <f t="shared" si="3"/>
        <v>0</v>
      </c>
      <c r="S24" s="22">
        <v>18.100000000000001</v>
      </c>
      <c r="T24" s="23">
        <v>13.551873352207245</v>
      </c>
      <c r="U24" s="23">
        <f t="shared" si="4"/>
        <v>4.5481266477927562</v>
      </c>
      <c r="V24" s="7">
        <v>4120.3</v>
      </c>
      <c r="W24" s="24">
        <v>61.6</v>
      </c>
      <c r="X24" s="24">
        <v>3811.9</v>
      </c>
      <c r="Y24" s="24">
        <v>19087.800000000003</v>
      </c>
      <c r="Z24" s="24">
        <v>14936.668539999999</v>
      </c>
      <c r="AA24" s="24">
        <f t="shared" si="5"/>
        <v>-4151.1314600000042</v>
      </c>
      <c r="AB24" s="25">
        <v>3468.3469300000002</v>
      </c>
      <c r="AC24" s="25">
        <v>0</v>
      </c>
      <c r="AD24" s="25">
        <v>3468.3469300000002</v>
      </c>
      <c r="AE24" s="26">
        <v>0</v>
      </c>
      <c r="AF24" s="26">
        <v>-13.75118</v>
      </c>
      <c r="AG24" s="26">
        <v>20.40522</v>
      </c>
      <c r="AH24" s="26">
        <v>6.6540400000000002</v>
      </c>
      <c r="AI24" s="26">
        <v>0</v>
      </c>
      <c r="AJ24" s="18">
        <v>2535.8000000000002</v>
      </c>
      <c r="AK24" s="16">
        <v>2937.82</v>
      </c>
      <c r="AL24" s="16">
        <f t="shared" si="6"/>
        <v>402.02</v>
      </c>
      <c r="AM24" s="17">
        <f t="shared" si="7"/>
        <v>1.1585377395693666</v>
      </c>
    </row>
    <row r="25" spans="1:39">
      <c r="A25" s="13">
        <v>19</v>
      </c>
      <c r="B25" s="2" t="s">
        <v>18</v>
      </c>
      <c r="C25" s="9">
        <v>0.75</v>
      </c>
      <c r="D25" s="9">
        <v>0.74664346656800662</v>
      </c>
      <c r="E25" s="9">
        <f t="shared" si="0"/>
        <v>-3.3565334319933804E-3</v>
      </c>
      <c r="F25" s="3">
        <v>14360</v>
      </c>
      <c r="G25" s="3">
        <v>3029.7</v>
      </c>
      <c r="H25" s="3">
        <v>11330.3</v>
      </c>
      <c r="I25" s="3">
        <v>21338.100000000002</v>
      </c>
      <c r="J25" s="3">
        <v>1534.7</v>
      </c>
      <c r="K25" s="3">
        <v>19803.400000000001</v>
      </c>
      <c r="L25" s="3">
        <f t="shared" si="1"/>
        <v>6978.1000000000022</v>
      </c>
      <c r="M25" s="3">
        <v>39356.6</v>
      </c>
      <c r="N25" s="3">
        <v>25733.5</v>
      </c>
      <c r="O25" s="3">
        <v>48184.4</v>
      </c>
      <c r="P25" s="3">
        <v>37729.4</v>
      </c>
      <c r="Q25" s="3">
        <f t="shared" si="2"/>
        <v>8827.8000000000029</v>
      </c>
      <c r="R25" s="3">
        <f t="shared" si="3"/>
        <v>11995.900000000001</v>
      </c>
      <c r="S25" s="22">
        <v>10.8</v>
      </c>
      <c r="T25" s="23">
        <v>9.623193384929742</v>
      </c>
      <c r="U25" s="23">
        <f t="shared" si="4"/>
        <v>1.1768066150702587</v>
      </c>
      <c r="V25" s="7">
        <v>12291.7</v>
      </c>
      <c r="W25" s="24">
        <v>68.599999999999994</v>
      </c>
      <c r="X25" s="24">
        <v>12291.7</v>
      </c>
      <c r="Y25" s="24">
        <v>11939.900000000001</v>
      </c>
      <c r="Z25" s="24">
        <v>12359.93786</v>
      </c>
      <c r="AA25" s="24">
        <f t="shared" si="5"/>
        <v>420.03785999999855</v>
      </c>
      <c r="AB25" s="25">
        <v>8500</v>
      </c>
      <c r="AC25" s="25">
        <v>5000</v>
      </c>
      <c r="AD25" s="25">
        <v>0</v>
      </c>
      <c r="AE25" s="26">
        <v>13500</v>
      </c>
      <c r="AF25" s="26">
        <v>1.27946</v>
      </c>
      <c r="AG25" s="26">
        <v>11.887979999999999</v>
      </c>
      <c r="AH25" s="26">
        <v>1.27946</v>
      </c>
      <c r="AI25" s="26">
        <v>11.887979999999999</v>
      </c>
      <c r="AJ25" s="18">
        <v>17846.28</v>
      </c>
      <c r="AK25" s="16">
        <v>17413.34</v>
      </c>
      <c r="AL25" s="16">
        <f t="shared" si="6"/>
        <v>-432.93999999999869</v>
      </c>
      <c r="AM25" s="17">
        <f t="shared" si="7"/>
        <v>0.97574060252332706</v>
      </c>
    </row>
    <row r="26" spans="1:39">
      <c r="A26" s="13">
        <v>20</v>
      </c>
      <c r="B26" s="2" t="s">
        <v>19</v>
      </c>
      <c r="C26" s="9">
        <v>0.75</v>
      </c>
      <c r="D26" s="9">
        <v>0.72850830190818361</v>
      </c>
      <c r="E26" s="9">
        <f t="shared" si="0"/>
        <v>-2.1491698091816391E-2</v>
      </c>
      <c r="F26" s="3">
        <v>7814.3</v>
      </c>
      <c r="G26" s="3">
        <v>1504.8</v>
      </c>
      <c r="H26" s="3">
        <v>6309.5</v>
      </c>
      <c r="I26" s="3">
        <v>24768.1</v>
      </c>
      <c r="J26" s="3">
        <v>1299</v>
      </c>
      <c r="K26" s="3">
        <v>23469.1</v>
      </c>
      <c r="L26" s="3">
        <f t="shared" si="1"/>
        <v>16953.8</v>
      </c>
      <c r="M26" s="3">
        <v>2891.1</v>
      </c>
      <c r="N26" s="3">
        <v>990.1</v>
      </c>
      <c r="O26" s="3">
        <v>7970.5</v>
      </c>
      <c r="P26" s="3">
        <v>6244.5</v>
      </c>
      <c r="Q26" s="3">
        <f t="shared" si="2"/>
        <v>5079.3999999999996</v>
      </c>
      <c r="R26" s="3">
        <f t="shared" si="3"/>
        <v>5254.4</v>
      </c>
      <c r="S26" s="22">
        <v>15.1</v>
      </c>
      <c r="T26" s="23">
        <v>11.239979532662458</v>
      </c>
      <c r="U26" s="23">
        <f t="shared" si="4"/>
        <v>3.8600204673375416</v>
      </c>
      <c r="V26" s="7">
        <v>4447.3</v>
      </c>
      <c r="W26" s="24">
        <v>15.5</v>
      </c>
      <c r="X26" s="24">
        <v>2312.8000000000002</v>
      </c>
      <c r="Y26" s="24">
        <v>10481.200000000001</v>
      </c>
      <c r="Z26" s="24">
        <v>8043.9898700000003</v>
      </c>
      <c r="AA26" s="24">
        <f t="shared" si="5"/>
        <v>-2437.2101300000004</v>
      </c>
      <c r="AB26" s="25">
        <v>28000</v>
      </c>
      <c r="AC26" s="25">
        <v>2500</v>
      </c>
      <c r="AD26" s="25">
        <v>2666.6660000000002</v>
      </c>
      <c r="AE26" s="26">
        <v>27833.333999999999</v>
      </c>
      <c r="AF26" s="26">
        <v>758.90205000000003</v>
      </c>
      <c r="AG26" s="26">
        <v>514.98152000000005</v>
      </c>
      <c r="AH26" s="26">
        <v>1120.6848400000001</v>
      </c>
      <c r="AI26" s="26">
        <v>153.19872999999998</v>
      </c>
      <c r="AJ26" s="18">
        <v>2851.47</v>
      </c>
      <c r="AK26" s="16">
        <v>3970.69</v>
      </c>
      <c r="AL26" s="16">
        <f t="shared" si="6"/>
        <v>1119.2200000000003</v>
      </c>
      <c r="AM26" s="17">
        <f t="shared" si="7"/>
        <v>1.3925063213009432</v>
      </c>
    </row>
    <row r="27" spans="1:39" ht="28.5" customHeight="1">
      <c r="A27" s="13">
        <v>21</v>
      </c>
      <c r="B27" s="2" t="s">
        <v>20</v>
      </c>
      <c r="C27" s="9">
        <v>0.75</v>
      </c>
      <c r="D27" s="9">
        <v>0.78386069044206153</v>
      </c>
      <c r="E27" s="9">
        <f t="shared" si="0"/>
        <v>3.3860690442061525E-2</v>
      </c>
      <c r="F27" s="3">
        <v>0</v>
      </c>
      <c r="G27" s="3">
        <v>0</v>
      </c>
      <c r="H27" s="3">
        <v>0</v>
      </c>
      <c r="I27" s="3">
        <v>2544.9</v>
      </c>
      <c r="J27" s="3">
        <v>1003.7</v>
      </c>
      <c r="K27" s="3">
        <v>1541.2</v>
      </c>
      <c r="L27" s="3">
        <f t="shared" si="1"/>
        <v>2544.9</v>
      </c>
      <c r="M27" s="3">
        <v>7115.8</v>
      </c>
      <c r="N27" s="3">
        <v>0</v>
      </c>
      <c r="O27" s="3">
        <v>14062.2</v>
      </c>
      <c r="P27" s="3">
        <v>5029.3999999999996</v>
      </c>
      <c r="Q27" s="3">
        <f t="shared" si="2"/>
        <v>6946.4000000000005</v>
      </c>
      <c r="R27" s="3">
        <f t="shared" si="3"/>
        <v>5029.3999999999996</v>
      </c>
      <c r="S27" s="22">
        <v>10.4</v>
      </c>
      <c r="T27" s="23">
        <v>9.7811330061128263</v>
      </c>
      <c r="U27" s="23">
        <f t="shared" si="4"/>
        <v>0.61886699388717403</v>
      </c>
      <c r="V27" s="7">
        <v>2653.46</v>
      </c>
      <c r="W27" s="24">
        <v>7</v>
      </c>
      <c r="X27" s="24">
        <v>480.5</v>
      </c>
      <c r="Y27" s="24">
        <v>3985</v>
      </c>
      <c r="Z27" s="24">
        <v>11159.142250000001</v>
      </c>
      <c r="AA27" s="24">
        <f t="shared" si="5"/>
        <v>7174.1422500000008</v>
      </c>
      <c r="AB27" s="25">
        <v>2700</v>
      </c>
      <c r="AC27" s="25">
        <v>1500</v>
      </c>
      <c r="AD27" s="25">
        <v>0</v>
      </c>
      <c r="AE27" s="26">
        <v>4200</v>
      </c>
      <c r="AF27" s="26">
        <v>111.375</v>
      </c>
      <c r="AG27" s="26">
        <v>67.119259999999997</v>
      </c>
      <c r="AH27" s="26">
        <v>176.49590000000001</v>
      </c>
      <c r="AI27" s="26">
        <v>1.9983600000000152</v>
      </c>
      <c r="AJ27" s="18">
        <v>9552.0300000000007</v>
      </c>
      <c r="AK27" s="16">
        <v>10781.36</v>
      </c>
      <c r="AL27" s="16">
        <f t="shared" si="6"/>
        <v>1229.33</v>
      </c>
      <c r="AM27" s="17">
        <f t="shared" si="7"/>
        <v>1.12869829763935</v>
      </c>
    </row>
    <row r="28" spans="1:39" ht="16.5" customHeight="1">
      <c r="A28" s="13">
        <v>22</v>
      </c>
      <c r="B28" s="2" t="s">
        <v>21</v>
      </c>
      <c r="C28" s="9">
        <v>0.75</v>
      </c>
      <c r="D28" s="9">
        <v>0.75995172929536736</v>
      </c>
      <c r="E28" s="9">
        <f t="shared" si="0"/>
        <v>9.9517292953673619E-3</v>
      </c>
      <c r="F28" s="3">
        <v>9271</v>
      </c>
      <c r="G28" s="3">
        <v>0</v>
      </c>
      <c r="H28" s="3">
        <v>9271</v>
      </c>
      <c r="I28" s="3">
        <v>21761.7</v>
      </c>
      <c r="J28" s="3">
        <v>0</v>
      </c>
      <c r="K28" s="3">
        <v>21761.7</v>
      </c>
      <c r="L28" s="3">
        <f t="shared" si="1"/>
        <v>12490.7</v>
      </c>
      <c r="M28" s="3">
        <v>17559</v>
      </c>
      <c r="N28" s="3">
        <v>11827.4</v>
      </c>
      <c r="O28" s="3">
        <v>23945.7</v>
      </c>
      <c r="P28" s="3">
        <v>16107.4</v>
      </c>
      <c r="Q28" s="3">
        <f t="shared" si="2"/>
        <v>6386.7000000000007</v>
      </c>
      <c r="R28" s="3">
        <f t="shared" si="3"/>
        <v>4280</v>
      </c>
      <c r="S28" s="22">
        <v>14</v>
      </c>
      <c r="T28" s="23">
        <v>11.667071992428076</v>
      </c>
      <c r="U28" s="23">
        <f t="shared" si="4"/>
        <v>2.3329280075719243</v>
      </c>
      <c r="V28" s="7">
        <v>7513</v>
      </c>
      <c r="W28" s="24"/>
      <c r="X28" s="24"/>
      <c r="Y28" s="24">
        <v>15937.199999999999</v>
      </c>
      <c r="Z28" s="24">
        <v>23860.191309999998</v>
      </c>
      <c r="AA28" s="24">
        <f t="shared" si="5"/>
        <v>7922.9913099999994</v>
      </c>
      <c r="AB28" s="25">
        <v>35000</v>
      </c>
      <c r="AC28" s="25">
        <v>0</v>
      </c>
      <c r="AD28" s="25">
        <v>3666.6669999999999</v>
      </c>
      <c r="AE28" s="26">
        <v>31333.332999999999</v>
      </c>
      <c r="AF28" s="26">
        <v>5.8013699999999995</v>
      </c>
      <c r="AG28" s="26">
        <v>338.82969000000003</v>
      </c>
      <c r="AH28" s="26">
        <v>328.77540999999997</v>
      </c>
      <c r="AI28" s="26">
        <v>15.855650000000024</v>
      </c>
      <c r="AJ28" s="18">
        <v>18327.88</v>
      </c>
      <c r="AK28" s="16">
        <v>23066.98</v>
      </c>
      <c r="AL28" s="16">
        <f t="shared" si="6"/>
        <v>4739.0999999999985</v>
      </c>
      <c r="AM28" s="17">
        <f t="shared" si="7"/>
        <v>1.2585732774330691</v>
      </c>
    </row>
    <row r="29" spans="1:39" ht="16.5" customHeight="1">
      <c r="A29" s="13">
        <v>23</v>
      </c>
      <c r="B29" s="2" t="s">
        <v>22</v>
      </c>
      <c r="C29" s="9">
        <v>0.7</v>
      </c>
      <c r="D29" s="9">
        <v>0.65674180817986128</v>
      </c>
      <c r="E29" s="9">
        <f t="shared" si="0"/>
        <v>-4.3258191820138681E-2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f t="shared" si="1"/>
        <v>0</v>
      </c>
      <c r="M29" s="3">
        <v>1488</v>
      </c>
      <c r="N29" s="3">
        <v>0</v>
      </c>
      <c r="O29" s="3">
        <v>-1757.4</v>
      </c>
      <c r="P29" s="3">
        <v>0</v>
      </c>
      <c r="Q29" s="3">
        <f t="shared" si="2"/>
        <v>-3245.4</v>
      </c>
      <c r="R29" s="3">
        <f t="shared" si="3"/>
        <v>0</v>
      </c>
      <c r="S29" s="22">
        <v>12</v>
      </c>
      <c r="T29" s="23">
        <v>10.154663816169489</v>
      </c>
      <c r="U29" s="23">
        <f t="shared" si="4"/>
        <v>1.8453361838305113</v>
      </c>
      <c r="V29" s="7">
        <v>13409.57</v>
      </c>
      <c r="W29" s="24">
        <v>40</v>
      </c>
      <c r="X29" s="24">
        <v>5379.87</v>
      </c>
      <c r="Y29" s="24">
        <v>16667.100000000002</v>
      </c>
      <c r="Z29" s="24">
        <v>25526.517629999998</v>
      </c>
      <c r="AA29" s="24">
        <f t="shared" si="5"/>
        <v>8859.4176299999963</v>
      </c>
      <c r="AB29" s="25">
        <v>41394.6</v>
      </c>
      <c r="AC29" s="25">
        <v>7162.6</v>
      </c>
      <c r="AD29" s="25">
        <v>5744.067</v>
      </c>
      <c r="AE29" s="26">
        <v>42813.133000000002</v>
      </c>
      <c r="AF29" s="26">
        <v>0</v>
      </c>
      <c r="AG29" s="26">
        <v>626.67588000000001</v>
      </c>
      <c r="AH29" s="26">
        <v>715.66183000000001</v>
      </c>
      <c r="AI29" s="26">
        <v>-88.98594999999996</v>
      </c>
      <c r="AJ29" s="18">
        <v>10425.290000000001</v>
      </c>
      <c r="AK29" s="16">
        <v>7539.28</v>
      </c>
      <c r="AL29" s="16">
        <f t="shared" si="6"/>
        <v>-2886.0100000000011</v>
      </c>
      <c r="AM29" s="17">
        <f t="shared" si="7"/>
        <v>0.7231722091184033</v>
      </c>
    </row>
    <row r="30" spans="1:39" ht="27" customHeight="1">
      <c r="A30" s="13">
        <v>24</v>
      </c>
      <c r="B30" s="2" t="s">
        <v>23</v>
      </c>
      <c r="C30" s="9">
        <v>0.75</v>
      </c>
      <c r="D30" s="9">
        <v>0.84373728585467211</v>
      </c>
      <c r="E30" s="9">
        <f t="shared" si="0"/>
        <v>9.3737285854672114E-2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f t="shared" si="1"/>
        <v>0</v>
      </c>
      <c r="M30" s="3">
        <v>0</v>
      </c>
      <c r="N30" s="3">
        <v>0</v>
      </c>
      <c r="O30" s="3">
        <v>0</v>
      </c>
      <c r="P30" s="3">
        <v>0</v>
      </c>
      <c r="Q30" s="3">
        <f t="shared" si="2"/>
        <v>0</v>
      </c>
      <c r="R30" s="3">
        <f t="shared" si="3"/>
        <v>0</v>
      </c>
      <c r="S30" s="22">
        <v>28.4</v>
      </c>
      <c r="T30" s="23">
        <v>25.765110128125912</v>
      </c>
      <c r="U30" s="23">
        <f t="shared" si="4"/>
        <v>2.634889871874087</v>
      </c>
      <c r="V30" s="7">
        <v>482.4</v>
      </c>
      <c r="W30" s="24">
        <v>3.8</v>
      </c>
      <c r="X30" s="24">
        <v>482.4</v>
      </c>
      <c r="Y30" s="24">
        <v>8862.7999999999993</v>
      </c>
      <c r="Z30" s="24">
        <v>16012.650740000001</v>
      </c>
      <c r="AA30" s="24">
        <f t="shared" si="5"/>
        <v>7149.8507400000017</v>
      </c>
      <c r="AB30" s="25">
        <v>0</v>
      </c>
      <c r="AC30" s="25">
        <v>0</v>
      </c>
      <c r="AD30" s="25">
        <v>0</v>
      </c>
      <c r="AE30" s="26">
        <v>0</v>
      </c>
      <c r="AF30" s="27">
        <v>0</v>
      </c>
      <c r="AG30" s="27">
        <v>0</v>
      </c>
      <c r="AH30" s="27">
        <v>0</v>
      </c>
      <c r="AI30" s="26">
        <v>0</v>
      </c>
      <c r="AJ30" s="18">
        <v>207.74</v>
      </c>
      <c r="AK30" s="16">
        <v>250.81</v>
      </c>
      <c r="AL30" s="16">
        <f t="shared" si="6"/>
        <v>43.069999999999993</v>
      </c>
      <c r="AM30" s="17">
        <f t="shared" si="7"/>
        <v>1.2073264657745257</v>
      </c>
    </row>
    <row r="31" spans="1:39" ht="15" customHeight="1">
      <c r="A31" s="13">
        <v>25</v>
      </c>
      <c r="B31" s="2" t="s">
        <v>24</v>
      </c>
      <c r="C31" s="9">
        <v>0.7</v>
      </c>
      <c r="D31" s="9">
        <v>0.70019828557961383</v>
      </c>
      <c r="E31" s="9">
        <f t="shared" si="0"/>
        <v>1.9828557961387716E-4</v>
      </c>
      <c r="F31" s="3">
        <v>12185.6</v>
      </c>
      <c r="G31" s="3">
        <v>0</v>
      </c>
      <c r="H31" s="3">
        <v>12185.6</v>
      </c>
      <c r="I31" s="3">
        <v>20560.8</v>
      </c>
      <c r="J31" s="3">
        <v>62.5</v>
      </c>
      <c r="K31" s="3">
        <v>20498.3</v>
      </c>
      <c r="L31" s="3">
        <f t="shared" si="1"/>
        <v>8375.1999999999989</v>
      </c>
      <c r="M31" s="3">
        <v>3487.5999999999995</v>
      </c>
      <c r="N31" s="3">
        <v>1232.6999999999998</v>
      </c>
      <c r="O31" s="3">
        <v>5627.6</v>
      </c>
      <c r="P31" s="3">
        <v>2678.4</v>
      </c>
      <c r="Q31" s="3">
        <f t="shared" si="2"/>
        <v>2140.0000000000009</v>
      </c>
      <c r="R31" s="3">
        <f t="shared" si="3"/>
        <v>1445.7000000000003</v>
      </c>
      <c r="S31" s="22">
        <v>19.2</v>
      </c>
      <c r="T31" s="23">
        <v>14.876417015002094</v>
      </c>
      <c r="U31" s="23">
        <f t="shared" si="4"/>
        <v>4.3235829849979055</v>
      </c>
      <c r="V31" s="7">
        <v>4509.4399999999996</v>
      </c>
      <c r="W31" s="24">
        <v>19</v>
      </c>
      <c r="X31" s="24">
        <v>3093.24</v>
      </c>
      <c r="Y31" s="24">
        <v>9622</v>
      </c>
      <c r="Z31" s="24">
        <v>12640.747009999999</v>
      </c>
      <c r="AA31" s="24">
        <f t="shared" si="5"/>
        <v>3018.7470099999991</v>
      </c>
      <c r="AB31" s="25">
        <v>54019.133999999998</v>
      </c>
      <c r="AC31" s="25">
        <v>0</v>
      </c>
      <c r="AD31" s="25">
        <v>1666.6659999999999</v>
      </c>
      <c r="AE31" s="26">
        <v>52352.468000000001</v>
      </c>
      <c r="AF31" s="26">
        <v>853.83834999999999</v>
      </c>
      <c r="AG31" s="26">
        <v>764.18044999999995</v>
      </c>
      <c r="AH31" s="26">
        <v>1019.5145799999999</v>
      </c>
      <c r="AI31" s="26">
        <v>598.5042199999998</v>
      </c>
      <c r="AJ31" s="18">
        <v>5473.28</v>
      </c>
      <c r="AK31" s="16">
        <v>15087.88</v>
      </c>
      <c r="AL31" s="16">
        <f t="shared" si="6"/>
        <v>9614.5999999999985</v>
      </c>
      <c r="AM31" s="17">
        <f t="shared" si="7"/>
        <v>2.7566431828811973</v>
      </c>
    </row>
    <row r="32" spans="1:39" ht="15.75" customHeight="1">
      <c r="A32" s="13">
        <v>26</v>
      </c>
      <c r="B32" s="2" t="s">
        <v>25</v>
      </c>
      <c r="C32" s="9">
        <v>0.70000000000000007</v>
      </c>
      <c r="D32" s="9">
        <v>0.74605075033701118</v>
      </c>
      <c r="E32" s="9">
        <f t="shared" si="0"/>
        <v>4.6050750337011115E-2</v>
      </c>
      <c r="F32" s="3">
        <v>0</v>
      </c>
      <c r="G32" s="3">
        <v>0</v>
      </c>
      <c r="H32" s="3">
        <v>0</v>
      </c>
      <c r="I32" s="3">
        <v>2725.5</v>
      </c>
      <c r="J32" s="3">
        <v>0</v>
      </c>
      <c r="K32" s="3">
        <v>2725.5</v>
      </c>
      <c r="L32" s="3">
        <f t="shared" si="1"/>
        <v>2725.5</v>
      </c>
      <c r="M32" s="3">
        <v>2527.3000000000002</v>
      </c>
      <c r="N32" s="3">
        <v>0</v>
      </c>
      <c r="O32" s="3">
        <v>4207.5</v>
      </c>
      <c r="P32" s="3">
        <v>1907.5</v>
      </c>
      <c r="Q32" s="3">
        <f t="shared" si="2"/>
        <v>1680.1999999999998</v>
      </c>
      <c r="R32" s="3">
        <f t="shared" si="3"/>
        <v>1907.5</v>
      </c>
      <c r="S32" s="22">
        <v>12.7</v>
      </c>
      <c r="T32" s="23">
        <v>11.162387258122738</v>
      </c>
      <c r="U32" s="23">
        <f t="shared" si="4"/>
        <v>1.5376127418772612</v>
      </c>
      <c r="V32" s="7">
        <v>1497</v>
      </c>
      <c r="W32" s="24">
        <v>14</v>
      </c>
      <c r="X32" s="24">
        <v>1497</v>
      </c>
      <c r="Y32" s="24">
        <v>5310.7</v>
      </c>
      <c r="Z32" s="24">
        <v>4785.4182699999992</v>
      </c>
      <c r="AA32" s="24">
        <f t="shared" si="5"/>
        <v>-525.28173000000061</v>
      </c>
      <c r="AB32" s="25">
        <v>41763.334000000003</v>
      </c>
      <c r="AC32" s="25">
        <v>0</v>
      </c>
      <c r="AD32" s="25">
        <v>0</v>
      </c>
      <c r="AE32" s="26">
        <v>41763.334000000003</v>
      </c>
      <c r="AF32" s="26">
        <v>715.14218000000005</v>
      </c>
      <c r="AG32" s="26">
        <v>574.76668999999993</v>
      </c>
      <c r="AH32" s="26">
        <v>715.14218000000005</v>
      </c>
      <c r="AI32" s="26">
        <v>574.76669000000004</v>
      </c>
      <c r="AJ32" s="18">
        <v>10150.82</v>
      </c>
      <c r="AK32" s="16">
        <v>10310.34</v>
      </c>
      <c r="AL32" s="16">
        <f t="shared" si="6"/>
        <v>159.52000000000044</v>
      </c>
      <c r="AM32" s="17">
        <f t="shared" si="7"/>
        <v>1.0157149865725135</v>
      </c>
    </row>
    <row r="33" spans="1:39" ht="14.25" customHeight="1">
      <c r="A33" s="13">
        <v>27</v>
      </c>
      <c r="B33" s="2" t="s">
        <v>26</v>
      </c>
      <c r="C33" s="9">
        <v>0.7</v>
      </c>
      <c r="D33" s="9">
        <v>0.74559268705858028</v>
      </c>
      <c r="E33" s="9">
        <f t="shared" si="0"/>
        <v>4.5592687058580328E-2</v>
      </c>
      <c r="F33" s="3">
        <v>6861.6</v>
      </c>
      <c r="G33" s="3">
        <v>778.5</v>
      </c>
      <c r="H33" s="3">
        <v>6083.1</v>
      </c>
      <c r="I33" s="3">
        <v>8601.2000000000007</v>
      </c>
      <c r="J33" s="3">
        <v>430.6</v>
      </c>
      <c r="K33" s="3">
        <v>8170.6</v>
      </c>
      <c r="L33" s="3">
        <f t="shared" si="1"/>
        <v>1739.6000000000004</v>
      </c>
      <c r="M33" s="3">
        <v>19684.800000000003</v>
      </c>
      <c r="N33" s="3">
        <v>11161.5</v>
      </c>
      <c r="O33" s="3">
        <v>26903.599999999999</v>
      </c>
      <c r="P33" s="3">
        <v>18589.8</v>
      </c>
      <c r="Q33" s="3">
        <f t="shared" si="2"/>
        <v>7218.7999999999956</v>
      </c>
      <c r="R33" s="3">
        <f t="shared" si="3"/>
        <v>7428.2999999999993</v>
      </c>
      <c r="S33" s="22">
        <v>13.4</v>
      </c>
      <c r="T33" s="23">
        <v>11.393625606163555</v>
      </c>
      <c r="U33" s="23">
        <f t="shared" si="4"/>
        <v>2.0063743938364453</v>
      </c>
      <c r="V33" s="7">
        <v>4588.3999999999996</v>
      </c>
      <c r="W33" s="24">
        <v>13</v>
      </c>
      <c r="X33" s="24">
        <v>2038.6</v>
      </c>
      <c r="Y33" s="24">
        <v>29812.5</v>
      </c>
      <c r="Z33" s="24">
        <v>29440.239300000001</v>
      </c>
      <c r="AA33" s="24">
        <f t="shared" si="5"/>
        <v>-372.26069999999891</v>
      </c>
      <c r="AB33" s="25">
        <v>10969</v>
      </c>
      <c r="AC33" s="25">
        <v>0</v>
      </c>
      <c r="AD33" s="25">
        <v>3689.6660000000002</v>
      </c>
      <c r="AE33" s="26">
        <v>7279.3339999999998</v>
      </c>
      <c r="AF33" s="26">
        <v>-0.20937999999999998</v>
      </c>
      <c r="AG33" s="26">
        <v>15.808249999999999</v>
      </c>
      <c r="AH33" s="26">
        <v>13.540620000000001</v>
      </c>
      <c r="AI33" s="26">
        <v>2.0582500000000001</v>
      </c>
      <c r="AJ33" s="18">
        <v>14977.3</v>
      </c>
      <c r="AK33" s="16">
        <v>16286.71</v>
      </c>
      <c r="AL33" s="16">
        <f t="shared" si="6"/>
        <v>1309.4099999999999</v>
      </c>
      <c r="AM33" s="17">
        <f t="shared" si="7"/>
        <v>1.0874263051417812</v>
      </c>
    </row>
    <row r="34" spans="1:39" ht="15" customHeight="1">
      <c r="A34" s="13">
        <v>28</v>
      </c>
      <c r="B34" s="2" t="s">
        <v>27</v>
      </c>
      <c r="C34" s="9">
        <v>0.75</v>
      </c>
      <c r="D34" s="9">
        <v>0.65036588284619667</v>
      </c>
      <c r="E34" s="9">
        <f t="shared" si="0"/>
        <v>-9.9634117153803325E-2</v>
      </c>
      <c r="F34" s="3">
        <v>19375.600000000002</v>
      </c>
      <c r="G34" s="3">
        <v>76.2</v>
      </c>
      <c r="H34" s="3">
        <v>19299.400000000001</v>
      </c>
      <c r="I34" s="3">
        <v>31489.600000000002</v>
      </c>
      <c r="J34" s="3">
        <v>48.7</v>
      </c>
      <c r="K34" s="3">
        <v>31440.9</v>
      </c>
      <c r="L34" s="3">
        <f t="shared" si="1"/>
        <v>12114</v>
      </c>
      <c r="M34" s="3">
        <v>24830.5</v>
      </c>
      <c r="N34" s="3">
        <v>15958.8</v>
      </c>
      <c r="O34" s="3">
        <v>17500.5</v>
      </c>
      <c r="P34" s="3">
        <v>9866</v>
      </c>
      <c r="Q34" s="3">
        <f t="shared" si="2"/>
        <v>-7330</v>
      </c>
      <c r="R34" s="3">
        <f t="shared" si="3"/>
        <v>-6092.7999999999993</v>
      </c>
      <c r="S34" s="22">
        <v>12.5</v>
      </c>
      <c r="T34" s="23">
        <v>9.7104860188401556</v>
      </c>
      <c r="U34" s="23">
        <f t="shared" si="4"/>
        <v>2.7895139811598444</v>
      </c>
      <c r="V34" s="7">
        <v>6704.2</v>
      </c>
      <c r="W34" s="24">
        <v>45.27</v>
      </c>
      <c r="X34" s="24">
        <v>5287.9</v>
      </c>
      <c r="Y34" s="24">
        <v>6631.7</v>
      </c>
      <c r="Z34" s="24">
        <v>16896.994489999997</v>
      </c>
      <c r="AA34" s="24">
        <f t="shared" si="5"/>
        <v>10265.294489999997</v>
      </c>
      <c r="AB34" s="25">
        <v>35349.256000000001</v>
      </c>
      <c r="AC34" s="25">
        <v>0</v>
      </c>
      <c r="AD34" s="25">
        <v>3679.5909999999999</v>
      </c>
      <c r="AE34" s="26">
        <v>31669.665000000001</v>
      </c>
      <c r="AF34" s="26">
        <v>710.10789</v>
      </c>
      <c r="AG34" s="26">
        <v>436.54395</v>
      </c>
      <c r="AH34" s="26">
        <v>854.87090999999998</v>
      </c>
      <c r="AI34" s="26">
        <v>291.78093000000007</v>
      </c>
      <c r="AJ34" s="18">
        <v>19170.27</v>
      </c>
      <c r="AK34" s="16">
        <v>22402.22</v>
      </c>
      <c r="AL34" s="16">
        <f t="shared" si="6"/>
        <v>3231.9500000000007</v>
      </c>
      <c r="AM34" s="17">
        <f t="shared" si="7"/>
        <v>1.1685917830056645</v>
      </c>
    </row>
    <row r="35" spans="1:39" ht="12" customHeight="1">
      <c r="A35" s="13">
        <v>29</v>
      </c>
      <c r="B35" s="2" t="s">
        <v>28</v>
      </c>
      <c r="C35" s="9">
        <v>0.75</v>
      </c>
      <c r="D35" s="9">
        <v>0.75151594929716048</v>
      </c>
      <c r="E35" s="9">
        <f t="shared" si="0"/>
        <v>1.5159492971604793E-3</v>
      </c>
      <c r="F35" s="3">
        <v>16025.900000000001</v>
      </c>
      <c r="G35" s="3">
        <v>5695.8</v>
      </c>
      <c r="H35" s="3">
        <v>10330.1</v>
      </c>
      <c r="I35" s="3">
        <v>40142.199999999997</v>
      </c>
      <c r="J35" s="3">
        <v>9557.1</v>
      </c>
      <c r="K35" s="3">
        <v>30585.1</v>
      </c>
      <c r="L35" s="3">
        <f t="shared" si="1"/>
        <v>24116.299999999996</v>
      </c>
      <c r="M35" s="3">
        <v>77110.399999999994</v>
      </c>
      <c r="N35" s="3">
        <v>59204.1</v>
      </c>
      <c r="O35" s="3">
        <v>111847.3</v>
      </c>
      <c r="P35" s="3">
        <v>94043.7</v>
      </c>
      <c r="Q35" s="3">
        <f t="shared" si="2"/>
        <v>34736.900000000009</v>
      </c>
      <c r="R35" s="3">
        <f t="shared" si="3"/>
        <v>34839.599999999999</v>
      </c>
      <c r="S35" s="22">
        <v>15.3</v>
      </c>
      <c r="T35" s="23">
        <v>12.615149427214916</v>
      </c>
      <c r="U35" s="23">
        <f t="shared" si="4"/>
        <v>2.6848505727850842</v>
      </c>
      <c r="V35" s="7">
        <v>3900.8</v>
      </c>
      <c r="W35" s="24"/>
      <c r="X35" s="24"/>
      <c r="Y35" s="24">
        <v>14530.799999999997</v>
      </c>
      <c r="Z35" s="24">
        <v>53069.810960000003</v>
      </c>
      <c r="AA35" s="24">
        <f t="shared" si="5"/>
        <v>38539.010960000007</v>
      </c>
      <c r="AB35" s="25">
        <v>22949</v>
      </c>
      <c r="AC35" s="25">
        <v>0</v>
      </c>
      <c r="AD35" s="25">
        <v>649.66600000000005</v>
      </c>
      <c r="AE35" s="26">
        <v>22299.333999999999</v>
      </c>
      <c r="AF35" s="26">
        <v>484.91886</v>
      </c>
      <c r="AG35" s="26">
        <v>490.15995000000004</v>
      </c>
      <c r="AH35" s="26">
        <v>484.91886</v>
      </c>
      <c r="AI35" s="26">
        <v>490.15995000000009</v>
      </c>
      <c r="AJ35" s="18">
        <v>51695.360000000001</v>
      </c>
      <c r="AK35" s="16">
        <v>66962.67</v>
      </c>
      <c r="AL35" s="16">
        <f t="shared" si="6"/>
        <v>15267.309999999998</v>
      </c>
      <c r="AM35" s="17">
        <f t="shared" si="7"/>
        <v>1.2953323083541732</v>
      </c>
    </row>
    <row r="36" spans="1:39" ht="13.5" customHeight="1">
      <c r="A36" s="13">
        <v>30</v>
      </c>
      <c r="B36" s="2" t="s">
        <v>29</v>
      </c>
      <c r="C36" s="9">
        <v>0.75</v>
      </c>
      <c r="D36" s="9">
        <v>0.73493969794034875</v>
      </c>
      <c r="E36" s="9">
        <f t="shared" si="0"/>
        <v>-1.5060302059651254E-2</v>
      </c>
      <c r="F36" s="3">
        <v>6711.1</v>
      </c>
      <c r="G36" s="3">
        <v>0</v>
      </c>
      <c r="H36" s="3">
        <v>6711.1</v>
      </c>
      <c r="I36" s="3">
        <v>10527.2</v>
      </c>
      <c r="J36" s="3">
        <v>0</v>
      </c>
      <c r="K36" s="3">
        <v>10527.2</v>
      </c>
      <c r="L36" s="3">
        <f t="shared" si="1"/>
        <v>3816.1000000000004</v>
      </c>
      <c r="M36" s="3">
        <v>4193.3999999999996</v>
      </c>
      <c r="N36" s="3">
        <v>2140.1999999999998</v>
      </c>
      <c r="O36" s="3">
        <v>6684.2</v>
      </c>
      <c r="P36" s="3">
        <v>3594</v>
      </c>
      <c r="Q36" s="3">
        <f t="shared" si="2"/>
        <v>2490.8000000000002</v>
      </c>
      <c r="R36" s="3">
        <f t="shared" si="3"/>
        <v>1453.8000000000002</v>
      </c>
      <c r="S36" s="22">
        <v>13.7</v>
      </c>
      <c r="T36" s="23">
        <v>11.26983742681368</v>
      </c>
      <c r="U36" s="23">
        <f t="shared" si="4"/>
        <v>2.430162573186319</v>
      </c>
      <c r="V36" s="7">
        <v>2276.6</v>
      </c>
      <c r="W36" s="24">
        <v>11</v>
      </c>
      <c r="X36" s="24">
        <v>932.9</v>
      </c>
      <c r="Y36" s="24">
        <v>2373.4</v>
      </c>
      <c r="Z36" s="24">
        <v>6856.39095</v>
      </c>
      <c r="AA36" s="24">
        <f t="shared" si="5"/>
        <v>4482.9909499999994</v>
      </c>
      <c r="AB36" s="25">
        <v>7100</v>
      </c>
      <c r="AC36" s="25">
        <v>0</v>
      </c>
      <c r="AD36" s="25">
        <v>840</v>
      </c>
      <c r="AE36" s="26">
        <v>6260</v>
      </c>
      <c r="AF36" s="26">
        <v>57.941780000000001</v>
      </c>
      <c r="AG36" s="26">
        <v>58.17718</v>
      </c>
      <c r="AH36" s="26">
        <v>57.941780000000001</v>
      </c>
      <c r="AI36" s="26">
        <v>58.177179999999993</v>
      </c>
      <c r="AJ36" s="18">
        <v>2855.16</v>
      </c>
      <c r="AK36" s="16">
        <v>2551.91</v>
      </c>
      <c r="AL36" s="16">
        <f t="shared" si="6"/>
        <v>-303.25</v>
      </c>
      <c r="AM36" s="17">
        <f t="shared" si="7"/>
        <v>0.8937887894198574</v>
      </c>
    </row>
    <row r="37" spans="1:39" ht="13.5" customHeight="1">
      <c r="A37" s="13">
        <v>31</v>
      </c>
      <c r="B37" s="2" t="s">
        <v>30</v>
      </c>
      <c r="C37" s="9">
        <v>0.75</v>
      </c>
      <c r="D37" s="9">
        <v>0.74625307229694182</v>
      </c>
      <c r="E37" s="9">
        <f t="shared" si="0"/>
        <v>-3.7469277030581782E-3</v>
      </c>
      <c r="F37" s="3">
        <v>39507.599999999999</v>
      </c>
      <c r="G37" s="3">
        <v>3170.6</v>
      </c>
      <c r="H37" s="3">
        <v>36337</v>
      </c>
      <c r="I37" s="3">
        <v>35768.1</v>
      </c>
      <c r="J37" s="3">
        <v>3194.8</v>
      </c>
      <c r="K37" s="3">
        <v>32573.3</v>
      </c>
      <c r="L37" s="3">
        <f t="shared" si="1"/>
        <v>-3739.5</v>
      </c>
      <c r="M37" s="3">
        <v>36981.800000000003</v>
      </c>
      <c r="N37" s="3">
        <v>27235.600000000002</v>
      </c>
      <c r="O37" s="3">
        <v>79184.7</v>
      </c>
      <c r="P37" s="3">
        <v>56165</v>
      </c>
      <c r="Q37" s="3">
        <f t="shared" si="2"/>
        <v>42202.899999999994</v>
      </c>
      <c r="R37" s="3">
        <f t="shared" si="3"/>
        <v>28929.399999999998</v>
      </c>
      <c r="S37" s="22">
        <v>13</v>
      </c>
      <c r="T37" s="23">
        <v>13.122656297217139</v>
      </c>
      <c r="U37" s="23">
        <f t="shared" si="4"/>
        <v>-0.122656297217139</v>
      </c>
      <c r="V37" s="7">
        <v>3685.1</v>
      </c>
      <c r="W37" s="24">
        <v>30.13</v>
      </c>
      <c r="X37" s="24">
        <v>3685.1</v>
      </c>
      <c r="Y37" s="24">
        <v>8213.4</v>
      </c>
      <c r="Z37" s="24">
        <v>21296.63609</v>
      </c>
      <c r="AA37" s="24">
        <f t="shared" si="5"/>
        <v>13083.23609</v>
      </c>
      <c r="AB37" s="25">
        <v>58385.966999999997</v>
      </c>
      <c r="AC37" s="25">
        <v>5400</v>
      </c>
      <c r="AD37" s="25">
        <v>9366.6329999999998</v>
      </c>
      <c r="AE37" s="26">
        <v>54419.334000000003</v>
      </c>
      <c r="AF37" s="26">
        <v>1481.82483</v>
      </c>
      <c r="AG37" s="26">
        <v>1151.4375299999999</v>
      </c>
      <c r="AH37" s="26">
        <v>1984.7148300000001</v>
      </c>
      <c r="AI37" s="26">
        <v>648.54753000000028</v>
      </c>
      <c r="AJ37" s="18">
        <v>57137.49</v>
      </c>
      <c r="AK37" s="16">
        <v>44153.89</v>
      </c>
      <c r="AL37" s="16">
        <f t="shared" si="6"/>
        <v>-12983.599999999999</v>
      </c>
      <c r="AM37" s="17">
        <f t="shared" si="7"/>
        <v>0.77276565701433508</v>
      </c>
    </row>
    <row r="38" spans="1:39" ht="12.75" customHeight="1">
      <c r="A38" s="13">
        <v>32</v>
      </c>
      <c r="B38" s="2" t="s">
        <v>31</v>
      </c>
      <c r="C38" s="9">
        <v>0.65</v>
      </c>
      <c r="D38" s="9">
        <v>0.69393473572153319</v>
      </c>
      <c r="E38" s="9">
        <f t="shared" si="0"/>
        <v>4.3934735721533169E-2</v>
      </c>
      <c r="F38" s="3">
        <v>11305</v>
      </c>
      <c r="G38" s="3">
        <v>0</v>
      </c>
      <c r="H38" s="3">
        <v>11305</v>
      </c>
      <c r="I38" s="3">
        <v>18158.099999999999</v>
      </c>
      <c r="J38" s="3">
        <v>0</v>
      </c>
      <c r="K38" s="3">
        <v>18158.099999999999</v>
      </c>
      <c r="L38" s="3">
        <f t="shared" si="1"/>
        <v>6853.0999999999985</v>
      </c>
      <c r="M38" s="3">
        <v>3071.9</v>
      </c>
      <c r="N38" s="3">
        <v>0</v>
      </c>
      <c r="O38" s="3">
        <v>2743.5</v>
      </c>
      <c r="P38" s="3">
        <v>0</v>
      </c>
      <c r="Q38" s="3">
        <f t="shared" si="2"/>
        <v>-328.40000000000009</v>
      </c>
      <c r="R38" s="3">
        <f t="shared" si="3"/>
        <v>0</v>
      </c>
      <c r="S38" s="22">
        <v>17.2</v>
      </c>
      <c r="T38" s="23">
        <v>13.434975858553031</v>
      </c>
      <c r="U38" s="23">
        <f t="shared" si="4"/>
        <v>3.7650241414469683</v>
      </c>
      <c r="V38" s="7">
        <v>1711</v>
      </c>
      <c r="W38" s="24">
        <v>9.5</v>
      </c>
      <c r="X38" s="24">
        <v>70.8</v>
      </c>
      <c r="Y38" s="24">
        <v>1806.7</v>
      </c>
      <c r="Z38" s="24">
        <v>2502.7269300000003</v>
      </c>
      <c r="AA38" s="24">
        <f t="shared" si="5"/>
        <v>696.02693000000022</v>
      </c>
      <c r="AB38" s="25">
        <v>21966.667000000001</v>
      </c>
      <c r="AC38" s="25">
        <v>0</v>
      </c>
      <c r="AD38" s="25">
        <v>9633.3330000000005</v>
      </c>
      <c r="AE38" s="26">
        <v>12333.334000000001</v>
      </c>
      <c r="AF38" s="26">
        <v>534.06506999999999</v>
      </c>
      <c r="AG38" s="26">
        <v>383.44718999999998</v>
      </c>
      <c r="AH38" s="26">
        <v>541.87927999999999</v>
      </c>
      <c r="AI38" s="26">
        <v>375.63297999999998</v>
      </c>
      <c r="AJ38" s="19">
        <v>24476.2</v>
      </c>
      <c r="AK38" s="16">
        <v>32401.13</v>
      </c>
      <c r="AL38" s="16">
        <f t="shared" si="6"/>
        <v>7924.93</v>
      </c>
      <c r="AM38" s="17">
        <f t="shared" si="7"/>
        <v>1.3237810607855796</v>
      </c>
    </row>
    <row r="39" spans="1:39" ht="12" customHeight="1">
      <c r="A39" s="13">
        <v>33</v>
      </c>
      <c r="B39" s="2" t="s">
        <v>32</v>
      </c>
      <c r="C39" s="9">
        <v>0.75</v>
      </c>
      <c r="D39" s="9">
        <v>0.72613626032505951</v>
      </c>
      <c r="E39" s="9">
        <f t="shared" si="0"/>
        <v>-2.3863739674940487E-2</v>
      </c>
      <c r="F39" s="3">
        <v>30751.300000000003</v>
      </c>
      <c r="G39" s="3">
        <v>15048.1</v>
      </c>
      <c r="H39" s="3">
        <v>15703.2</v>
      </c>
      <c r="I39" s="3">
        <v>37757.699999999997</v>
      </c>
      <c r="J39" s="3">
        <v>19766</v>
      </c>
      <c r="K39" s="3">
        <v>17991.7</v>
      </c>
      <c r="L39" s="3">
        <f t="shared" si="1"/>
        <v>7006.3999999999942</v>
      </c>
      <c r="M39" s="3">
        <v>41072.399999999994</v>
      </c>
      <c r="N39" s="3">
        <v>34397.199999999997</v>
      </c>
      <c r="O39" s="3">
        <v>70044.899999999994</v>
      </c>
      <c r="P39" s="3">
        <v>60529.4</v>
      </c>
      <c r="Q39" s="3">
        <f t="shared" si="2"/>
        <v>28972.5</v>
      </c>
      <c r="R39" s="3">
        <f t="shared" si="3"/>
        <v>26132.200000000004</v>
      </c>
      <c r="S39" s="22">
        <v>19.399999999999999</v>
      </c>
      <c r="T39" s="23">
        <v>16.685902041694504</v>
      </c>
      <c r="U39" s="23">
        <f t="shared" si="4"/>
        <v>2.7140979583054943</v>
      </c>
      <c r="V39" s="7">
        <v>1360.3</v>
      </c>
      <c r="W39" s="24">
        <v>4</v>
      </c>
      <c r="X39" s="24">
        <v>1149.8</v>
      </c>
      <c r="Y39" s="24">
        <v>2093.8000000000002</v>
      </c>
      <c r="Z39" s="24">
        <v>14281.0885</v>
      </c>
      <c r="AA39" s="24">
        <f t="shared" si="5"/>
        <v>12187.288499999999</v>
      </c>
      <c r="AB39" s="25">
        <v>70569.126000000004</v>
      </c>
      <c r="AC39" s="25">
        <v>0</v>
      </c>
      <c r="AD39" s="25">
        <v>640.90647000000001</v>
      </c>
      <c r="AE39" s="26">
        <v>69928.219530000002</v>
      </c>
      <c r="AF39" s="26">
        <v>986.91856000000007</v>
      </c>
      <c r="AG39" s="26">
        <v>874.59</v>
      </c>
      <c r="AH39" s="26">
        <v>1105.28126</v>
      </c>
      <c r="AI39" s="26">
        <v>756.22730000000001</v>
      </c>
      <c r="AJ39" s="18">
        <v>11428.66</v>
      </c>
      <c r="AK39" s="16">
        <v>27117.040000000001</v>
      </c>
      <c r="AL39" s="16">
        <f t="shared" si="6"/>
        <v>15688.380000000001</v>
      </c>
      <c r="AM39" s="17">
        <f t="shared" si="7"/>
        <v>2.3727226113997619</v>
      </c>
    </row>
    <row r="40" spans="1:39" ht="15" customHeight="1">
      <c r="A40" s="13">
        <v>34</v>
      </c>
      <c r="B40" s="2" t="s">
        <v>33</v>
      </c>
      <c r="C40" s="9">
        <v>0</v>
      </c>
      <c r="D40" s="9">
        <v>0.61728196295319082</v>
      </c>
      <c r="E40" s="9">
        <f t="shared" si="0"/>
        <v>0.61728196295319082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f t="shared" si="1"/>
        <v>0</v>
      </c>
      <c r="M40" s="3">
        <v>0</v>
      </c>
      <c r="N40" s="3">
        <v>0</v>
      </c>
      <c r="O40" s="3">
        <v>-10667.6</v>
      </c>
      <c r="P40" s="3">
        <v>0</v>
      </c>
      <c r="Q40" s="3">
        <f t="shared" si="2"/>
        <v>-10667.6</v>
      </c>
      <c r="R40" s="3">
        <f t="shared" si="3"/>
        <v>0</v>
      </c>
      <c r="S40" s="22"/>
      <c r="T40" s="23"/>
      <c r="U40" s="23">
        <f t="shared" si="4"/>
        <v>0</v>
      </c>
      <c r="V40" s="7">
        <v>0</v>
      </c>
      <c r="W40" s="24"/>
      <c r="X40" s="24"/>
      <c r="Y40" s="24">
        <v>31519.7</v>
      </c>
      <c r="Z40" s="24">
        <v>64055.650409999995</v>
      </c>
      <c r="AA40" s="24">
        <f t="shared" si="5"/>
        <v>32535.950409999994</v>
      </c>
      <c r="AB40" s="25">
        <v>13400</v>
      </c>
      <c r="AC40" s="25">
        <v>0</v>
      </c>
      <c r="AD40" s="25">
        <v>6600</v>
      </c>
      <c r="AE40" s="26">
        <v>6800</v>
      </c>
      <c r="AF40" s="26">
        <v>0</v>
      </c>
      <c r="AG40" s="26">
        <v>534.15368999999998</v>
      </c>
      <c r="AH40" s="26">
        <v>534.1536900000001</v>
      </c>
      <c r="AI40" s="26">
        <v>0</v>
      </c>
      <c r="AJ40" s="18">
        <v>563508.99</v>
      </c>
      <c r="AK40" s="16">
        <v>803325.01</v>
      </c>
      <c r="AL40" s="16">
        <f t="shared" si="6"/>
        <v>239816.02000000002</v>
      </c>
      <c r="AM40" s="17">
        <f t="shared" si="7"/>
        <v>1.4255762095295055</v>
      </c>
    </row>
    <row r="41" spans="1:39" ht="12.75" customHeight="1">
      <c r="A41" s="13">
        <v>35</v>
      </c>
      <c r="B41" s="2" t="s">
        <v>34</v>
      </c>
      <c r="C41" s="9">
        <v>0.24</v>
      </c>
      <c r="D41" s="9">
        <v>0.56682952847811174</v>
      </c>
      <c r="E41" s="9">
        <f t="shared" si="0"/>
        <v>0.32682952847811175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f t="shared" si="1"/>
        <v>0</v>
      </c>
      <c r="M41" s="3">
        <v>0</v>
      </c>
      <c r="N41" s="3">
        <v>0</v>
      </c>
      <c r="O41" s="3">
        <v>0</v>
      </c>
      <c r="P41" s="3">
        <v>0</v>
      </c>
      <c r="Q41" s="3">
        <f t="shared" si="2"/>
        <v>0</v>
      </c>
      <c r="R41" s="3">
        <f t="shared" si="3"/>
        <v>0</v>
      </c>
      <c r="S41" s="22">
        <v>14.2</v>
      </c>
      <c r="T41" s="23">
        <v>18.350884582982307</v>
      </c>
      <c r="U41" s="23">
        <f t="shared" si="4"/>
        <v>-4.1508845829823073</v>
      </c>
      <c r="V41" s="7">
        <v>0</v>
      </c>
      <c r="W41" s="24"/>
      <c r="X41" s="24"/>
      <c r="Y41" s="24">
        <v>44741.9</v>
      </c>
      <c r="Z41" s="24">
        <v>20293.51064</v>
      </c>
      <c r="AA41" s="24">
        <f t="shared" si="5"/>
        <v>-24448.389360000001</v>
      </c>
      <c r="AB41" s="25">
        <v>0</v>
      </c>
      <c r="AC41" s="25">
        <v>0</v>
      </c>
      <c r="AD41" s="25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18">
        <v>2989.01</v>
      </c>
      <c r="AK41" s="16">
        <v>4139.76</v>
      </c>
      <c r="AL41" s="16">
        <f t="shared" si="6"/>
        <v>1150.75</v>
      </c>
      <c r="AM41" s="17">
        <f t="shared" si="7"/>
        <v>1.3849936935640899</v>
      </c>
    </row>
    <row r="42" spans="1:39" s="11" customFormat="1" ht="22.5" customHeight="1">
      <c r="A42" s="10"/>
      <c r="B42" s="5" t="s">
        <v>35</v>
      </c>
      <c r="C42" s="1" t="s">
        <v>41</v>
      </c>
      <c r="D42" s="1" t="s">
        <v>41</v>
      </c>
      <c r="E42" s="1" t="s">
        <v>41</v>
      </c>
      <c r="F42" s="4">
        <f>SUM(F7:F41)</f>
        <v>335214.8</v>
      </c>
      <c r="G42" s="4">
        <f t="shared" ref="G42:R42" si="8">SUM(G7:G41)</f>
        <v>44278.5</v>
      </c>
      <c r="H42" s="4">
        <f t="shared" si="8"/>
        <v>290936.30000000005</v>
      </c>
      <c r="I42" s="4">
        <f t="shared" si="8"/>
        <v>536196.89999999991</v>
      </c>
      <c r="J42" s="4">
        <f t="shared" si="8"/>
        <v>46639.3</v>
      </c>
      <c r="K42" s="4">
        <f t="shared" si="8"/>
        <v>489557.6</v>
      </c>
      <c r="L42" s="4">
        <f t="shared" si="8"/>
        <v>200982.10000000003</v>
      </c>
      <c r="M42" s="4">
        <f t="shared" si="8"/>
        <v>512394.50999999989</v>
      </c>
      <c r="N42" s="4">
        <f t="shared" si="8"/>
        <v>306114.91000000003</v>
      </c>
      <c r="O42" s="4">
        <f t="shared" si="8"/>
        <v>690428.6</v>
      </c>
      <c r="P42" s="4">
        <f t="shared" si="8"/>
        <v>473340.5</v>
      </c>
      <c r="Q42" s="4">
        <f t="shared" si="8"/>
        <v>178034.09</v>
      </c>
      <c r="R42" s="4">
        <f t="shared" si="8"/>
        <v>167225.59000000003</v>
      </c>
      <c r="S42" s="1" t="s">
        <v>41</v>
      </c>
      <c r="T42" s="1" t="s">
        <v>41</v>
      </c>
      <c r="U42" s="1" t="s">
        <v>41</v>
      </c>
      <c r="V42" s="6">
        <f t="shared" ref="V42" si="9">SUM(V7:V41)</f>
        <v>154585.97</v>
      </c>
      <c r="W42" s="6">
        <f t="shared" ref="W42" si="10">SUM(W7:W41)</f>
        <v>571.15000000000009</v>
      </c>
      <c r="X42" s="6">
        <f t="shared" ref="X42" si="11">SUM(X7:X41)</f>
        <v>70553.970000000016</v>
      </c>
      <c r="Y42" s="6">
        <f t="shared" ref="Y42" si="12">SUM(Y7:Y41)</f>
        <v>585894.40000000002</v>
      </c>
      <c r="Z42" s="6">
        <f t="shared" ref="Z42:AL42" si="13">SUM(Z7:Z41)</f>
        <v>804511.74812000012</v>
      </c>
      <c r="AA42" s="6">
        <f t="shared" si="13"/>
        <v>218617.34811999998</v>
      </c>
      <c r="AB42" s="6">
        <f t="shared" si="13"/>
        <v>815385.71892000001</v>
      </c>
      <c r="AC42" s="6">
        <f t="shared" si="13"/>
        <v>49212.6</v>
      </c>
      <c r="AD42" s="6">
        <f t="shared" si="13"/>
        <v>166122.67882999996</v>
      </c>
      <c r="AE42" s="6">
        <f t="shared" si="13"/>
        <v>698475.64009</v>
      </c>
      <c r="AF42" s="6">
        <f t="shared" si="13"/>
        <v>14615.136349999999</v>
      </c>
      <c r="AG42" s="6">
        <f t="shared" si="13"/>
        <v>12916.881080000001</v>
      </c>
      <c r="AH42" s="6">
        <f t="shared" si="13"/>
        <v>18488.768989999997</v>
      </c>
      <c r="AI42" s="6">
        <f t="shared" si="13"/>
        <v>9043.2484400000012</v>
      </c>
      <c r="AJ42" s="6">
        <f t="shared" si="13"/>
        <v>1084975.01</v>
      </c>
      <c r="AK42" s="6">
        <f t="shared" si="13"/>
        <v>1377809.45</v>
      </c>
      <c r="AL42" s="6">
        <f t="shared" si="13"/>
        <v>292834.44</v>
      </c>
      <c r="AM42" s="20" t="s">
        <v>41</v>
      </c>
    </row>
    <row r="43" spans="1:39">
      <c r="F43" s="14"/>
      <c r="I43" s="14"/>
    </row>
  </sheetData>
  <mergeCells count="53">
    <mergeCell ref="AL3:AM3"/>
    <mergeCell ref="AJ3:AJ5"/>
    <mergeCell ref="AK3:AK5"/>
    <mergeCell ref="C1:R1"/>
    <mergeCell ref="AB2:AE2"/>
    <mergeCell ref="AF2:AI2"/>
    <mergeCell ref="AB3:AB5"/>
    <mergeCell ref="AC3:AC5"/>
    <mergeCell ref="AD3:AD5"/>
    <mergeCell ref="AE3:AE5"/>
    <mergeCell ref="AF3:AF5"/>
    <mergeCell ref="AG3:AG5"/>
    <mergeCell ref="AH3:AH5"/>
    <mergeCell ref="AI3:AI5"/>
    <mergeCell ref="G4:H4"/>
    <mergeCell ref="I4:I5"/>
    <mergeCell ref="J4:K4"/>
    <mergeCell ref="M2:R2"/>
    <mergeCell ref="M3:N3"/>
    <mergeCell ref="O3:P3"/>
    <mergeCell ref="Q3:R3"/>
    <mergeCell ref="W3:X3"/>
    <mergeCell ref="S3:S5"/>
    <mergeCell ref="T3:T5"/>
    <mergeCell ref="V2:X2"/>
    <mergeCell ref="A2:A5"/>
    <mergeCell ref="F3:H3"/>
    <mergeCell ref="I3:K3"/>
    <mergeCell ref="B2:B5"/>
    <mergeCell ref="F2:L2"/>
    <mergeCell ref="L3:L5"/>
    <mergeCell ref="C3:E3"/>
    <mergeCell ref="C2:E2"/>
    <mergeCell ref="C4:C5"/>
    <mergeCell ref="D4:D5"/>
    <mergeCell ref="E4:E5"/>
    <mergeCell ref="F4:F5"/>
    <mergeCell ref="R4:R5"/>
    <mergeCell ref="AJ2:AM2"/>
    <mergeCell ref="W4:W5"/>
    <mergeCell ref="X4:X5"/>
    <mergeCell ref="M4:M5"/>
    <mergeCell ref="N4:N5"/>
    <mergeCell ref="O4:O5"/>
    <mergeCell ref="P4:P5"/>
    <mergeCell ref="Q4:Q5"/>
    <mergeCell ref="AA3:AA5"/>
    <mergeCell ref="Y2:AA2"/>
    <mergeCell ref="S2:U2"/>
    <mergeCell ref="U3:U5"/>
    <mergeCell ref="Z3:Z5"/>
    <mergeCell ref="Y3:Y5"/>
    <mergeCell ref="V3:V5"/>
  </mergeCells>
  <pageMargins left="0.23622047244094491" right="0.23622047244094491" top="0.35433070866141736" bottom="0.35433070866141736" header="0.31496062992125984" footer="0.31496062992125984"/>
  <pageSetup paperSize="9" scale="70" orientation="landscape" r:id="rId1"/>
  <colBreaks count="1" manualBreakCount="1">
    <brk id="27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НГолобокова</dc:creator>
  <cp:lastModifiedBy>НГолобокова</cp:lastModifiedBy>
  <cp:lastPrinted>2017-06-01T03:47:03Z</cp:lastPrinted>
  <dcterms:created xsi:type="dcterms:W3CDTF">2016-06-27T04:47:15Z</dcterms:created>
  <dcterms:modified xsi:type="dcterms:W3CDTF">2017-06-01T08:51:05Z</dcterms:modified>
</cp:coreProperties>
</file>